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480" yWindow="108" windowWidth="18372" windowHeight="11892" activeTab="5"/>
  </bookViews>
  <sheets>
    <sheet name="Obsah_ Contents" sheetId="6" r:id="rId1"/>
    <sheet name="T7_1" sheetId="1" r:id="rId2"/>
    <sheet name="T7_2" sheetId="2" r:id="rId3"/>
    <sheet name="T7_3" sheetId="3" r:id="rId4"/>
    <sheet name="T7_4" sheetId="4" r:id="rId5"/>
    <sheet name="T7_5" sheetId="5" r:id="rId6"/>
  </sheets>
  <definedNames>
    <definedName name="_xlnm._FilterDatabase" localSheetId="3" hidden="1">T7_3!$A$7:$I$78</definedName>
    <definedName name="_xlnm._FilterDatabase" localSheetId="5" hidden="1">T7_5!$B$1:$B$538</definedName>
    <definedName name="aa" localSheetId="2">#REF!</definedName>
    <definedName name="aa" localSheetId="3">#REF!</definedName>
    <definedName name="aa" localSheetId="4">#REF!</definedName>
    <definedName name="aa" localSheetId="5">#REF!</definedName>
    <definedName name="aa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Titles" localSheetId="1">T7_1!$1:$7</definedName>
    <definedName name="_xlnm.Print_Titles" localSheetId="2">T7_2!$1:$7</definedName>
    <definedName name="_xlnm.Print_Titles" localSheetId="3">T7_3!$1:$10</definedName>
    <definedName name="_xlnm.Print_Titles" localSheetId="4">T7_4!$1:$10</definedName>
    <definedName name="_xlnm.Print_Titles" localSheetId="5">T7_5!$1:$6</definedName>
    <definedName name="_xlnm.Print_Area" localSheetId="1">T7_1!$A$1:$J$78</definedName>
    <definedName name="_xlnm.Print_Area" localSheetId="2">T7_2!$A$1:$J$73</definedName>
    <definedName name="_xlnm.Print_Area" localSheetId="3">T7_3!$A$1:$I$77</definedName>
    <definedName name="_xlnm.Print_Area" localSheetId="4">T7_4!$A$1:$I$78</definedName>
    <definedName name="_xlnm.Print_Area" localSheetId="5">T7_5!$A$1:$H$469</definedName>
  </definedNames>
  <calcPr calcId="162913"/>
</workbook>
</file>

<file path=xl/calcChain.xml><?xml version="1.0" encoding="utf-8"?>
<calcChain xmlns="http://schemas.openxmlformats.org/spreadsheetml/2006/main">
  <c r="C476" i="5" l="1"/>
  <c r="D476" i="5"/>
  <c r="E476" i="5"/>
  <c r="F476" i="5"/>
  <c r="G476" i="5"/>
  <c r="H476" i="5"/>
  <c r="C477" i="5"/>
  <c r="D477" i="5"/>
  <c r="E477" i="5"/>
  <c r="F477" i="5"/>
  <c r="G477" i="5"/>
  <c r="H477" i="5"/>
  <c r="C478" i="5"/>
  <c r="D478" i="5"/>
  <c r="E478" i="5"/>
  <c r="F478" i="5"/>
  <c r="G478" i="5"/>
  <c r="H478" i="5"/>
  <c r="C479" i="5"/>
  <c r="D479" i="5"/>
  <c r="E479" i="5"/>
  <c r="F479" i="5"/>
  <c r="G479" i="5"/>
  <c r="H479" i="5"/>
  <c r="C480" i="5"/>
  <c r="D480" i="5"/>
  <c r="E480" i="5"/>
  <c r="F480" i="5"/>
  <c r="G480" i="5"/>
  <c r="H480" i="5"/>
  <c r="C481" i="5"/>
  <c r="D481" i="5"/>
  <c r="E481" i="5"/>
  <c r="F481" i="5"/>
  <c r="G481" i="5"/>
  <c r="H481" i="5"/>
  <c r="C482" i="5"/>
  <c r="D482" i="5"/>
  <c r="E482" i="5"/>
  <c r="F482" i="5"/>
  <c r="G482" i="5"/>
  <c r="H482" i="5"/>
  <c r="C483" i="5"/>
  <c r="D483" i="5"/>
  <c r="E483" i="5"/>
  <c r="F483" i="5"/>
  <c r="G483" i="5"/>
  <c r="H483" i="5"/>
  <c r="C484" i="5"/>
  <c r="D484" i="5"/>
  <c r="E484" i="5"/>
  <c r="F484" i="5"/>
  <c r="G484" i="5"/>
  <c r="H484" i="5"/>
  <c r="C485" i="5"/>
  <c r="D485" i="5"/>
  <c r="E485" i="5"/>
  <c r="F485" i="5"/>
  <c r="G485" i="5"/>
  <c r="H485" i="5"/>
  <c r="C488" i="5"/>
  <c r="D488" i="5"/>
  <c r="E488" i="5"/>
  <c r="F488" i="5"/>
  <c r="F503" i="5" s="1"/>
  <c r="G488" i="5"/>
  <c r="H488" i="5"/>
  <c r="C489" i="5"/>
  <c r="D489" i="5"/>
  <c r="E489" i="5"/>
  <c r="F489" i="5"/>
  <c r="G489" i="5"/>
  <c r="H489" i="5"/>
  <c r="C490" i="5"/>
  <c r="D490" i="5"/>
  <c r="E490" i="5"/>
  <c r="F490" i="5"/>
  <c r="G490" i="5"/>
  <c r="H490" i="5"/>
  <c r="C491" i="5"/>
  <c r="D491" i="5"/>
  <c r="D506" i="5" s="1"/>
  <c r="E491" i="5"/>
  <c r="E506" i="5" s="1"/>
  <c r="F491" i="5"/>
  <c r="G491" i="5"/>
  <c r="H491" i="5"/>
  <c r="C492" i="5"/>
  <c r="D492" i="5"/>
  <c r="E492" i="5"/>
  <c r="F492" i="5"/>
  <c r="F507" i="5" s="1"/>
  <c r="G492" i="5"/>
  <c r="H492" i="5"/>
  <c r="C493" i="5"/>
  <c r="D493" i="5"/>
  <c r="E493" i="5"/>
  <c r="F493" i="5"/>
  <c r="G493" i="5"/>
  <c r="G503" i="5" s="1"/>
  <c r="H493" i="5"/>
  <c r="C494" i="5"/>
  <c r="C504" i="5" s="1"/>
  <c r="D494" i="5"/>
  <c r="E494" i="5"/>
  <c r="F494" i="5"/>
  <c r="G494" i="5"/>
  <c r="H494" i="5"/>
  <c r="C495" i="5"/>
  <c r="D495" i="5"/>
  <c r="D505" i="5" s="1"/>
  <c r="E495" i="5"/>
  <c r="E505" i="5" s="1"/>
  <c r="F495" i="5"/>
  <c r="G495" i="5"/>
  <c r="H495" i="5"/>
  <c r="C496" i="5"/>
  <c r="D496" i="5"/>
  <c r="E496" i="5"/>
  <c r="F496" i="5"/>
  <c r="F506" i="5" s="1"/>
  <c r="G496" i="5"/>
  <c r="H496" i="5"/>
  <c r="C497" i="5"/>
  <c r="D497" i="5"/>
  <c r="E497" i="5"/>
  <c r="F497" i="5"/>
  <c r="G497" i="5"/>
  <c r="H497" i="5"/>
  <c r="H507" i="5" s="1"/>
  <c r="C498" i="5"/>
  <c r="C503" i="5" s="1"/>
  <c r="D498" i="5"/>
  <c r="E498" i="5"/>
  <c r="E503" i="5" s="1"/>
  <c r="F498" i="5"/>
  <c r="G498" i="5"/>
  <c r="H498" i="5"/>
  <c r="C499" i="5"/>
  <c r="D499" i="5"/>
  <c r="D504" i="5" s="1"/>
  <c r="E499" i="5"/>
  <c r="E504" i="5" s="1"/>
  <c r="F499" i="5"/>
  <c r="G499" i="5"/>
  <c r="H499" i="5"/>
  <c r="C500" i="5"/>
  <c r="D500" i="5"/>
  <c r="E500" i="5"/>
  <c r="F500" i="5"/>
  <c r="F505" i="5" s="1"/>
  <c r="G500" i="5"/>
  <c r="H500" i="5"/>
  <c r="C501" i="5"/>
  <c r="D501" i="5"/>
  <c r="E501" i="5"/>
  <c r="F501" i="5"/>
  <c r="G501" i="5"/>
  <c r="H501" i="5"/>
  <c r="C502" i="5"/>
  <c r="C507" i="5" s="1"/>
  <c r="D502" i="5"/>
  <c r="E502" i="5"/>
  <c r="F502" i="5"/>
  <c r="G502" i="5"/>
  <c r="H502" i="5"/>
  <c r="D503" i="5"/>
  <c r="F504" i="5"/>
  <c r="C505" i="5"/>
  <c r="C506" i="5"/>
  <c r="D507" i="5"/>
  <c r="E507" i="5"/>
  <c r="C508" i="5"/>
  <c r="D508" i="5"/>
  <c r="E508" i="5"/>
  <c r="F508" i="5"/>
  <c r="G508" i="5"/>
  <c r="H508" i="5"/>
  <c r="C509" i="5"/>
  <c r="D509" i="5"/>
  <c r="E509" i="5"/>
  <c r="F509" i="5"/>
  <c r="G509" i="5"/>
  <c r="H509" i="5"/>
  <c r="C510" i="5"/>
  <c r="C525" i="5" s="1"/>
  <c r="D510" i="5"/>
  <c r="E510" i="5"/>
  <c r="F510" i="5"/>
  <c r="G510" i="5"/>
  <c r="H510" i="5"/>
  <c r="C511" i="5"/>
  <c r="D511" i="5"/>
  <c r="D526" i="5" s="1"/>
  <c r="E511" i="5"/>
  <c r="E526" i="5" s="1"/>
  <c r="F511" i="5"/>
  <c r="G511" i="5"/>
  <c r="H511" i="5"/>
  <c r="C512" i="5"/>
  <c r="D512" i="5"/>
  <c r="E512" i="5"/>
  <c r="F512" i="5"/>
  <c r="F527" i="5" s="1"/>
  <c r="G512" i="5"/>
  <c r="H512" i="5"/>
  <c r="C513" i="5"/>
  <c r="D513" i="5"/>
  <c r="E513" i="5"/>
  <c r="F513" i="5"/>
  <c r="G513" i="5"/>
  <c r="H513" i="5"/>
  <c r="C514" i="5"/>
  <c r="C524" i="5" s="1"/>
  <c r="D514" i="5"/>
  <c r="E514" i="5"/>
  <c r="F514" i="5"/>
  <c r="G514" i="5"/>
  <c r="H514" i="5"/>
  <c r="C515" i="5"/>
  <c r="D515" i="5"/>
  <c r="D525" i="5" s="1"/>
  <c r="E515" i="5"/>
  <c r="E525" i="5" s="1"/>
  <c r="F515" i="5"/>
  <c r="G515" i="5"/>
  <c r="H515" i="5"/>
  <c r="C516" i="5"/>
  <c r="D516" i="5"/>
  <c r="E516" i="5"/>
  <c r="F516" i="5"/>
  <c r="F526" i="5" s="1"/>
  <c r="G516" i="5"/>
  <c r="H516" i="5"/>
  <c r="C517" i="5"/>
  <c r="D517" i="5"/>
  <c r="E517" i="5"/>
  <c r="F517" i="5"/>
  <c r="G517" i="5"/>
  <c r="H517" i="5"/>
  <c r="C518" i="5"/>
  <c r="C523" i="5" s="1"/>
  <c r="D518" i="5"/>
  <c r="E518" i="5"/>
  <c r="F518" i="5"/>
  <c r="G518" i="5"/>
  <c r="H518" i="5"/>
  <c r="C519" i="5"/>
  <c r="D519" i="5"/>
  <c r="D524" i="5" s="1"/>
  <c r="E519" i="5"/>
  <c r="E524" i="5" s="1"/>
  <c r="F519" i="5"/>
  <c r="G519" i="5"/>
  <c r="H519" i="5"/>
  <c r="C520" i="5"/>
  <c r="D520" i="5"/>
  <c r="E520" i="5"/>
  <c r="F520" i="5"/>
  <c r="F525" i="5" s="1"/>
  <c r="G520" i="5"/>
  <c r="H520" i="5"/>
  <c r="C521" i="5"/>
  <c r="D521" i="5"/>
  <c r="E521" i="5"/>
  <c r="F521" i="5"/>
  <c r="G521" i="5"/>
  <c r="H521" i="5"/>
  <c r="C522" i="5"/>
  <c r="C527" i="5" s="1"/>
  <c r="D522" i="5"/>
  <c r="E522" i="5"/>
  <c r="F522" i="5"/>
  <c r="G522" i="5"/>
  <c r="H522" i="5"/>
  <c r="D523" i="5"/>
  <c r="E523" i="5"/>
  <c r="F524" i="5"/>
  <c r="C526" i="5"/>
  <c r="D527" i="5"/>
  <c r="E527" i="5"/>
  <c r="C532" i="5"/>
  <c r="D532" i="5"/>
  <c r="E532" i="5"/>
  <c r="F532" i="5"/>
  <c r="G532" i="5"/>
  <c r="H532" i="5"/>
  <c r="C533" i="5"/>
  <c r="D533" i="5"/>
  <c r="E533" i="5"/>
  <c r="F533" i="5"/>
  <c r="G533" i="5"/>
  <c r="H533" i="5"/>
  <c r="C534" i="5"/>
  <c r="D534" i="5"/>
  <c r="E534" i="5"/>
  <c r="F534" i="5"/>
  <c r="G534" i="5"/>
  <c r="H534" i="5"/>
  <c r="C535" i="5"/>
  <c r="D535" i="5"/>
  <c r="E535" i="5"/>
  <c r="F535" i="5"/>
  <c r="G535" i="5"/>
  <c r="H535" i="5"/>
  <c r="C536" i="5"/>
  <c r="D536" i="5"/>
  <c r="E536" i="5"/>
  <c r="F536" i="5"/>
  <c r="G536" i="5"/>
  <c r="H536" i="5"/>
  <c r="H525" i="5" l="1"/>
  <c r="F523" i="5"/>
  <c r="G506" i="5"/>
  <c r="H506" i="5"/>
  <c r="H503" i="5"/>
  <c r="G524" i="5"/>
  <c r="G505" i="5"/>
  <c r="H504" i="5"/>
  <c r="G504" i="5"/>
  <c r="H505" i="5"/>
  <c r="G527" i="5"/>
  <c r="G523" i="5"/>
  <c r="H524" i="5"/>
  <c r="G507" i="5"/>
  <c r="H527" i="5"/>
  <c r="H523" i="5"/>
  <c r="G525" i="5"/>
  <c r="G526" i="5"/>
  <c r="H526" i="5"/>
  <c r="C84" i="4"/>
  <c r="D84" i="4"/>
  <c r="E84" i="4"/>
  <c r="F84" i="4"/>
  <c r="G84" i="4"/>
  <c r="H84" i="4"/>
  <c r="I84" i="4"/>
  <c r="C85" i="4"/>
  <c r="D85" i="4"/>
  <c r="E85" i="4"/>
  <c r="F85" i="4"/>
  <c r="G85" i="4"/>
  <c r="H85" i="4"/>
  <c r="I85" i="4"/>
  <c r="C86" i="4"/>
  <c r="D86" i="4"/>
  <c r="E86" i="4"/>
  <c r="F86" i="4"/>
  <c r="G86" i="4"/>
  <c r="H86" i="4"/>
  <c r="I86" i="4"/>
  <c r="C87" i="4"/>
  <c r="D87" i="4"/>
  <c r="E87" i="4"/>
  <c r="F87" i="4"/>
  <c r="G87" i="4"/>
  <c r="H87" i="4"/>
  <c r="I87" i="4"/>
  <c r="C88" i="4"/>
  <c r="D88" i="4"/>
  <c r="E88" i="4"/>
  <c r="F88" i="4"/>
  <c r="G88" i="4"/>
  <c r="H88" i="4"/>
  <c r="I88" i="4"/>
  <c r="C89" i="4"/>
  <c r="D89" i="4"/>
  <c r="E89" i="4"/>
  <c r="F89" i="4"/>
  <c r="G89" i="4"/>
  <c r="H89" i="4"/>
  <c r="I89" i="4"/>
  <c r="C90" i="4"/>
  <c r="D90" i="4"/>
  <c r="E90" i="4"/>
  <c r="F90" i="4"/>
  <c r="G90" i="4"/>
  <c r="H90" i="4"/>
  <c r="I90" i="4"/>
  <c r="C91" i="4"/>
  <c r="D91" i="4"/>
  <c r="E91" i="4"/>
  <c r="F91" i="4"/>
  <c r="G91" i="4"/>
  <c r="H91" i="4"/>
  <c r="I91" i="4"/>
  <c r="C92" i="4"/>
  <c r="D92" i="4"/>
  <c r="E92" i="4"/>
  <c r="F92" i="4"/>
  <c r="G92" i="4"/>
  <c r="H92" i="4"/>
  <c r="I92" i="4"/>
  <c r="C93" i="4"/>
  <c r="D93" i="4"/>
  <c r="E93" i="4"/>
  <c r="F93" i="4"/>
  <c r="G93" i="4"/>
  <c r="H93" i="4"/>
  <c r="I93" i="4"/>
  <c r="C96" i="4"/>
  <c r="D96" i="4"/>
  <c r="E96" i="4"/>
  <c r="F96" i="4"/>
  <c r="G96" i="4"/>
  <c r="H96" i="4"/>
  <c r="I96" i="4"/>
  <c r="C97" i="4"/>
  <c r="D97" i="4"/>
  <c r="E97" i="4"/>
  <c r="F97" i="4"/>
  <c r="G97" i="4"/>
  <c r="H97" i="4"/>
  <c r="I97" i="4"/>
  <c r="C98" i="4"/>
  <c r="D98" i="4"/>
  <c r="E98" i="4"/>
  <c r="F98" i="4"/>
  <c r="G98" i="4"/>
  <c r="H98" i="4"/>
  <c r="I98" i="4"/>
  <c r="C99" i="4"/>
  <c r="D99" i="4"/>
  <c r="E99" i="4"/>
  <c r="F99" i="4"/>
  <c r="G99" i="4"/>
  <c r="H99" i="4"/>
  <c r="I99" i="4"/>
  <c r="C100" i="4"/>
  <c r="D100" i="4"/>
  <c r="E100" i="4"/>
  <c r="F100" i="4"/>
  <c r="G100" i="4"/>
  <c r="H100" i="4"/>
  <c r="I100" i="4"/>
  <c r="A97" i="4" l="1"/>
  <c r="C83" i="3"/>
  <c r="D83" i="3"/>
  <c r="E83" i="3"/>
  <c r="F83" i="3"/>
  <c r="G83" i="3"/>
  <c r="H83" i="3"/>
  <c r="I83" i="3"/>
  <c r="C84" i="3"/>
  <c r="D84" i="3"/>
  <c r="E84" i="3"/>
  <c r="F84" i="3"/>
  <c r="G84" i="3"/>
  <c r="H84" i="3"/>
  <c r="I84" i="3"/>
  <c r="C85" i="3"/>
  <c r="D85" i="3"/>
  <c r="E85" i="3"/>
  <c r="F85" i="3"/>
  <c r="G85" i="3"/>
  <c r="H85" i="3"/>
  <c r="I85" i="3"/>
  <c r="C86" i="3"/>
  <c r="D86" i="3"/>
  <c r="E86" i="3"/>
  <c r="F86" i="3"/>
  <c r="G86" i="3"/>
  <c r="H86" i="3"/>
  <c r="I86" i="3"/>
  <c r="C87" i="3"/>
  <c r="D87" i="3"/>
  <c r="E87" i="3"/>
  <c r="F87" i="3"/>
  <c r="G87" i="3"/>
  <c r="H87" i="3"/>
  <c r="I87" i="3"/>
  <c r="C88" i="3"/>
  <c r="D88" i="3"/>
  <c r="E88" i="3"/>
  <c r="F88" i="3"/>
  <c r="G88" i="3"/>
  <c r="H88" i="3"/>
  <c r="I88" i="3"/>
  <c r="C89" i="3"/>
  <c r="D89" i="3"/>
  <c r="E89" i="3"/>
  <c r="F89" i="3"/>
  <c r="G89" i="3"/>
  <c r="H89" i="3"/>
  <c r="I89" i="3"/>
  <c r="C90" i="3"/>
  <c r="D90" i="3"/>
  <c r="E90" i="3"/>
  <c r="F90" i="3"/>
  <c r="G90" i="3"/>
  <c r="H90" i="3"/>
  <c r="I90" i="3"/>
  <c r="C91" i="3"/>
  <c r="D91" i="3"/>
  <c r="E91" i="3"/>
  <c r="F91" i="3"/>
  <c r="G91" i="3"/>
  <c r="H91" i="3"/>
  <c r="I91" i="3"/>
  <c r="C92" i="3"/>
  <c r="D92" i="3"/>
  <c r="E92" i="3"/>
  <c r="F92" i="3"/>
  <c r="G92" i="3"/>
  <c r="H92" i="3"/>
  <c r="I92" i="3"/>
  <c r="C95" i="3"/>
  <c r="A96" i="3" s="1"/>
  <c r="D95" i="3"/>
  <c r="E95" i="3"/>
  <c r="F95" i="3"/>
  <c r="G95" i="3"/>
  <c r="H95" i="3"/>
  <c r="I95" i="3"/>
  <c r="C96" i="3"/>
  <c r="D96" i="3"/>
  <c r="E96" i="3"/>
  <c r="F96" i="3"/>
  <c r="G96" i="3"/>
  <c r="H96" i="3"/>
  <c r="I96" i="3"/>
  <c r="C97" i="3"/>
  <c r="D97" i="3"/>
  <c r="E97" i="3"/>
  <c r="F97" i="3"/>
  <c r="G97" i="3"/>
  <c r="H97" i="3"/>
  <c r="I97" i="3"/>
  <c r="C98" i="3"/>
  <c r="D98" i="3"/>
  <c r="E98" i="3"/>
  <c r="F98" i="3"/>
  <c r="G98" i="3"/>
  <c r="H98" i="3"/>
  <c r="I98" i="3"/>
  <c r="C99" i="3"/>
  <c r="D99" i="3"/>
  <c r="E99" i="3"/>
  <c r="F99" i="3"/>
  <c r="G99" i="3"/>
  <c r="H99" i="3"/>
  <c r="I99" i="3"/>
  <c r="C103" i="3"/>
  <c r="D103" i="3"/>
  <c r="E103" i="3"/>
  <c r="F103" i="3"/>
  <c r="G103" i="3"/>
  <c r="H103" i="3"/>
  <c r="I103" i="3"/>
  <c r="C104" i="3"/>
  <c r="D104" i="3"/>
  <c r="E104" i="3"/>
  <c r="F104" i="3"/>
  <c r="G104" i="3"/>
  <c r="H104" i="3"/>
  <c r="I104" i="3"/>
  <c r="C105" i="3"/>
  <c r="D105" i="3"/>
  <c r="E105" i="3"/>
  <c r="F105" i="3"/>
  <c r="G105" i="3"/>
  <c r="H105" i="3"/>
  <c r="I105" i="3"/>
  <c r="C106" i="3"/>
  <c r="D106" i="3"/>
  <c r="E106" i="3"/>
  <c r="F106" i="3"/>
  <c r="G106" i="3"/>
  <c r="H106" i="3"/>
  <c r="I106" i="3"/>
  <c r="C107" i="3"/>
  <c r="D107" i="3"/>
  <c r="E107" i="3"/>
  <c r="F107" i="3"/>
  <c r="G107" i="3"/>
  <c r="H107" i="3"/>
  <c r="I107" i="3"/>
  <c r="C108" i="3"/>
  <c r="D108" i="3"/>
  <c r="E108" i="3"/>
  <c r="F108" i="3"/>
  <c r="G108" i="3"/>
  <c r="H108" i="3"/>
  <c r="I108" i="3"/>
  <c r="C109" i="3"/>
  <c r="D109" i="3"/>
  <c r="E109" i="3"/>
  <c r="F109" i="3"/>
  <c r="G109" i="3"/>
  <c r="H109" i="3"/>
  <c r="I109" i="3"/>
  <c r="C110" i="3"/>
  <c r="D110" i="3"/>
  <c r="E110" i="3"/>
  <c r="F110" i="3"/>
  <c r="G110" i="3"/>
  <c r="H110" i="3"/>
  <c r="I110" i="3"/>
  <c r="C111" i="3"/>
  <c r="D111" i="3"/>
  <c r="E111" i="3"/>
  <c r="F111" i="3"/>
  <c r="G111" i="3"/>
  <c r="H111" i="3"/>
  <c r="I111" i="3"/>
  <c r="C112" i="3"/>
  <c r="D112" i="3"/>
  <c r="E112" i="3"/>
  <c r="F112" i="3"/>
  <c r="G112" i="3"/>
  <c r="H112" i="3"/>
  <c r="I112" i="3"/>
  <c r="C113" i="3"/>
  <c r="D113" i="3"/>
  <c r="E113" i="3"/>
  <c r="F113" i="3"/>
  <c r="G113" i="3"/>
  <c r="H113" i="3"/>
  <c r="I113" i="3"/>
  <c r="C114" i="3"/>
  <c r="D114" i="3"/>
  <c r="E114" i="3"/>
  <c r="F114" i="3"/>
  <c r="G114" i="3"/>
  <c r="H114" i="3"/>
  <c r="I114" i="3"/>
  <c r="C115" i="3"/>
  <c r="D115" i="3"/>
  <c r="E115" i="3"/>
  <c r="F115" i="3"/>
  <c r="G115" i="3"/>
  <c r="H115" i="3"/>
  <c r="I115" i="3"/>
  <c r="C116" i="3"/>
  <c r="D116" i="3"/>
  <c r="E116" i="3"/>
  <c r="F116" i="3"/>
  <c r="G116" i="3"/>
  <c r="H116" i="3"/>
  <c r="I116" i="3"/>
  <c r="C117" i="3"/>
  <c r="D117" i="3"/>
  <c r="E117" i="3"/>
  <c r="F117" i="3"/>
  <c r="G117" i="3"/>
  <c r="H117" i="3"/>
  <c r="I117" i="3"/>
  <c r="C118" i="3"/>
  <c r="D118" i="3"/>
  <c r="E118" i="3"/>
  <c r="F118" i="3"/>
  <c r="G118" i="3"/>
  <c r="H118" i="3"/>
  <c r="I118" i="3"/>
  <c r="C119" i="3"/>
  <c r="D119" i="3"/>
  <c r="E119" i="3"/>
  <c r="F119" i="3"/>
  <c r="G119" i="3"/>
  <c r="H119" i="3"/>
  <c r="I119" i="3"/>
  <c r="C120" i="3"/>
  <c r="D120" i="3"/>
  <c r="E120" i="3"/>
  <c r="F120" i="3"/>
  <c r="G120" i="3"/>
  <c r="H120" i="3"/>
  <c r="I120" i="3"/>
  <c r="C121" i="3"/>
  <c r="D121" i="3"/>
  <c r="E121" i="3"/>
  <c r="F121" i="3"/>
  <c r="G121" i="3"/>
  <c r="H121" i="3"/>
  <c r="I121" i="3"/>
  <c r="C122" i="3"/>
  <c r="D122" i="3"/>
  <c r="E122" i="3"/>
  <c r="F122" i="3"/>
  <c r="G122" i="3"/>
  <c r="H122" i="3"/>
  <c r="I122" i="3"/>
  <c r="C123" i="3"/>
  <c r="D123" i="3"/>
  <c r="E123" i="3"/>
  <c r="F123" i="3"/>
  <c r="G123" i="3"/>
  <c r="H123" i="3"/>
  <c r="I123" i="3"/>
  <c r="C124" i="3"/>
  <c r="D124" i="3"/>
  <c r="E124" i="3"/>
  <c r="F124" i="3"/>
  <c r="G124" i="3"/>
  <c r="H124" i="3"/>
  <c r="I124" i="3"/>
  <c r="C125" i="3"/>
  <c r="D125" i="3"/>
  <c r="E125" i="3"/>
  <c r="F125" i="3"/>
  <c r="G125" i="3"/>
  <c r="H125" i="3"/>
  <c r="I125" i="3"/>
  <c r="C126" i="3"/>
  <c r="D126" i="3"/>
  <c r="E126" i="3"/>
  <c r="F126" i="3"/>
  <c r="G126" i="3"/>
  <c r="H126" i="3"/>
  <c r="I126" i="3"/>
  <c r="C127" i="3"/>
  <c r="D127" i="3"/>
  <c r="E127" i="3"/>
  <c r="F127" i="3"/>
  <c r="G127" i="3"/>
  <c r="H127" i="3"/>
  <c r="I127" i="3"/>
  <c r="C128" i="3"/>
  <c r="D128" i="3"/>
  <c r="E128" i="3"/>
  <c r="F128" i="3"/>
  <c r="G128" i="3"/>
  <c r="H128" i="3"/>
  <c r="I128" i="3"/>
  <c r="C129" i="3"/>
  <c r="D129" i="3"/>
  <c r="E129" i="3"/>
  <c r="F129" i="3"/>
  <c r="G129" i="3"/>
  <c r="H129" i="3"/>
  <c r="I129" i="3"/>
  <c r="C130" i="3"/>
  <c r="D130" i="3"/>
  <c r="E130" i="3"/>
  <c r="F130" i="3"/>
  <c r="G130" i="3"/>
  <c r="H130" i="3"/>
  <c r="I130" i="3"/>
  <c r="C131" i="3"/>
  <c r="D131" i="3"/>
  <c r="E131" i="3"/>
  <c r="F131" i="3"/>
  <c r="G131" i="3"/>
  <c r="H131" i="3"/>
  <c r="I131" i="3"/>
  <c r="C132" i="3"/>
  <c r="D132" i="3"/>
  <c r="E132" i="3"/>
  <c r="F132" i="3"/>
  <c r="G132" i="3"/>
  <c r="H132" i="3"/>
  <c r="I132" i="3"/>
  <c r="C80" i="2"/>
  <c r="D80" i="2"/>
  <c r="E80" i="2"/>
  <c r="F80" i="2"/>
  <c r="G80" i="2"/>
  <c r="H80" i="2"/>
  <c r="I80" i="2"/>
  <c r="J80" i="2"/>
  <c r="C81" i="2"/>
  <c r="D81" i="2"/>
  <c r="E81" i="2"/>
  <c r="F81" i="2"/>
  <c r="G81" i="2"/>
  <c r="H81" i="2"/>
  <c r="I81" i="2"/>
  <c r="J81" i="2"/>
  <c r="C82" i="2"/>
  <c r="D82" i="2"/>
  <c r="E82" i="2"/>
  <c r="F82" i="2"/>
  <c r="G82" i="2"/>
  <c r="H82" i="2"/>
  <c r="I82" i="2"/>
  <c r="J82" i="2"/>
  <c r="C83" i="2"/>
  <c r="D83" i="2"/>
  <c r="E83" i="2"/>
  <c r="F83" i="2"/>
  <c r="G83" i="2"/>
  <c r="H83" i="2"/>
  <c r="I83" i="2"/>
  <c r="J83" i="2"/>
  <c r="C84" i="2"/>
  <c r="D84" i="2"/>
  <c r="E84" i="2"/>
  <c r="F84" i="2"/>
  <c r="G84" i="2"/>
  <c r="H84" i="2"/>
  <c r="I84" i="2"/>
  <c r="J84" i="2"/>
  <c r="C85" i="2"/>
  <c r="D85" i="2"/>
  <c r="E85" i="2"/>
  <c r="F85" i="2"/>
  <c r="G85" i="2"/>
  <c r="H85" i="2"/>
  <c r="I85" i="2"/>
  <c r="J85" i="2"/>
  <c r="C86" i="2"/>
  <c r="D86" i="2"/>
  <c r="E86" i="2"/>
  <c r="F86" i="2"/>
  <c r="G86" i="2"/>
  <c r="H86" i="2"/>
  <c r="I86" i="2"/>
  <c r="J86" i="2"/>
  <c r="C87" i="2"/>
  <c r="D87" i="2"/>
  <c r="E87" i="2"/>
  <c r="F87" i="2"/>
  <c r="G87" i="2"/>
  <c r="H87" i="2"/>
  <c r="I87" i="2"/>
  <c r="J87" i="2"/>
  <c r="C88" i="2"/>
  <c r="D88" i="2"/>
  <c r="E88" i="2"/>
  <c r="F88" i="2"/>
  <c r="G88" i="2"/>
  <c r="H88" i="2"/>
  <c r="I88" i="2"/>
  <c r="J88" i="2"/>
  <c r="C89" i="2"/>
  <c r="D89" i="2"/>
  <c r="E89" i="2"/>
  <c r="F89" i="2"/>
  <c r="G89" i="2"/>
  <c r="H89" i="2"/>
  <c r="I89" i="2"/>
  <c r="J89" i="2"/>
  <c r="J98" i="1" l="1"/>
  <c r="I98" i="1"/>
  <c r="H98" i="1"/>
  <c r="G98" i="1"/>
  <c r="F98" i="1"/>
  <c r="E98" i="1"/>
  <c r="D98" i="1"/>
  <c r="C98" i="1"/>
  <c r="J97" i="1"/>
  <c r="I97" i="1"/>
  <c r="H97" i="1"/>
  <c r="G97" i="1"/>
  <c r="F97" i="1"/>
  <c r="E97" i="1"/>
  <c r="D97" i="1"/>
  <c r="C97" i="1"/>
  <c r="J96" i="1"/>
  <c r="I96" i="1"/>
  <c r="H96" i="1"/>
  <c r="G96" i="1"/>
  <c r="F96" i="1"/>
  <c r="E96" i="1"/>
  <c r="D96" i="1"/>
  <c r="C96" i="1"/>
  <c r="J95" i="1"/>
  <c r="I95" i="1"/>
  <c r="H95" i="1"/>
  <c r="G95" i="1"/>
  <c r="F95" i="1"/>
  <c r="E95" i="1"/>
  <c r="D95" i="1"/>
  <c r="C95" i="1"/>
  <c r="J94" i="1"/>
  <c r="I94" i="1"/>
  <c r="H94" i="1"/>
  <c r="G94" i="1"/>
  <c r="F94" i="1"/>
  <c r="E94" i="1"/>
  <c r="D94" i="1"/>
  <c r="C94" i="1"/>
  <c r="J91" i="1"/>
  <c r="I91" i="1"/>
  <c r="H91" i="1"/>
  <c r="G91" i="1"/>
  <c r="F91" i="1"/>
  <c r="E91" i="1"/>
  <c r="D91" i="1"/>
  <c r="C91" i="1"/>
  <c r="J90" i="1"/>
  <c r="I90" i="1"/>
  <c r="H90" i="1"/>
  <c r="G90" i="1"/>
  <c r="F90" i="1"/>
  <c r="E90" i="1"/>
  <c r="D90" i="1"/>
  <c r="C90" i="1"/>
  <c r="J89" i="1"/>
  <c r="I89" i="1"/>
  <c r="H89" i="1"/>
  <c r="G89" i="1"/>
  <c r="F89" i="1"/>
  <c r="E89" i="1"/>
  <c r="D89" i="1"/>
  <c r="C89" i="1"/>
  <c r="J88" i="1"/>
  <c r="I88" i="1"/>
  <c r="H88" i="1"/>
  <c r="G88" i="1"/>
  <c r="F88" i="1"/>
  <c r="E88" i="1"/>
  <c r="D88" i="1"/>
  <c r="C88" i="1"/>
  <c r="J87" i="1"/>
  <c r="I87" i="1"/>
  <c r="H87" i="1"/>
  <c r="G87" i="1"/>
  <c r="F87" i="1"/>
  <c r="E87" i="1"/>
  <c r="D87" i="1"/>
  <c r="C87" i="1"/>
  <c r="J86" i="1"/>
  <c r="I86" i="1"/>
  <c r="H86" i="1"/>
  <c r="G86" i="1"/>
  <c r="F86" i="1"/>
  <c r="E86" i="1"/>
  <c r="D86" i="1"/>
  <c r="C86" i="1"/>
  <c r="J85" i="1"/>
  <c r="I85" i="1"/>
  <c r="H85" i="1"/>
  <c r="G85" i="1"/>
  <c r="F85" i="1"/>
  <c r="E85" i="1"/>
  <c r="D85" i="1"/>
  <c r="C85" i="1"/>
  <c r="J84" i="1"/>
  <c r="I84" i="1"/>
  <c r="H84" i="1"/>
  <c r="G84" i="1"/>
  <c r="F84" i="1"/>
  <c r="E84" i="1"/>
  <c r="D84" i="1"/>
  <c r="C84" i="1"/>
  <c r="J83" i="1"/>
  <c r="I83" i="1"/>
  <c r="H83" i="1"/>
  <c r="G83" i="1"/>
  <c r="F83" i="1"/>
  <c r="E83" i="1"/>
  <c r="D83" i="1"/>
  <c r="C83" i="1"/>
  <c r="J82" i="1"/>
  <c r="I82" i="1"/>
  <c r="H82" i="1"/>
  <c r="G82" i="1"/>
  <c r="F82" i="1"/>
  <c r="E82" i="1"/>
  <c r="D82" i="1"/>
  <c r="C82" i="1"/>
</calcChain>
</file>

<file path=xl/sharedStrings.xml><?xml version="1.0" encoding="utf-8"?>
<sst xmlns="http://schemas.openxmlformats.org/spreadsheetml/2006/main" count="1139" uniqueCount="225">
  <si>
    <t>SOCIÁLNA OCHRANA</t>
  </si>
  <si>
    <t>SOCIAL PROTECTION</t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</si>
  <si>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</si>
  <si>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</si>
  <si>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t xml:space="preserve">Príjmy 
spolu 
</t>
  </si>
  <si>
    <t>nemocen-
ského poistenia</t>
  </si>
  <si>
    <t>starobného poistenia</t>
  </si>
  <si>
    <t>invalid-
ného poistenia</t>
  </si>
  <si>
    <t>úrazového poistenia</t>
  </si>
  <si>
    <t xml:space="preserve"> poistenia v nezamest-
nanosti</t>
  </si>
  <si>
    <t>garanč-
ného poistenia</t>
  </si>
  <si>
    <t>rezerv-
ného 
fondu</t>
  </si>
  <si>
    <t xml:space="preserve">Revenues 
in total </t>
  </si>
  <si>
    <t>Sickness insurance</t>
  </si>
  <si>
    <t>Old-age insurance</t>
  </si>
  <si>
    <t>Accident insurance</t>
  </si>
  <si>
    <t>Unemploym.
Insurance</t>
  </si>
  <si>
    <t>Guarantee insurance</t>
  </si>
  <si>
    <t>Reserve fund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</si>
  <si>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</si>
  <si>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</si>
  <si>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</si>
  <si>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</si>
  <si>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</si>
  <si>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</si>
  <si>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</si>
  <si>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</si>
  <si>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</si>
  <si>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</si>
  <si>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</si>
  <si>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</si>
  <si>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</si>
  <si>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</si>
  <si>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</si>
  <si>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</si>
  <si>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t>skuska</t>
  </si>
  <si>
    <r>
      <t xml:space="preserve">T 7-1. Príjmy z výberu poistného do fondov Sociálnej poisťovne </t>
    </r>
    <r>
      <rPr>
        <b/>
        <vertAlign val="superscript"/>
        <sz val="10"/>
        <color indexed="8"/>
        <rFont val="Arial Narrow"/>
        <family val="2"/>
      </rPr>
      <t>1)</t>
    </r>
  </si>
  <si>
    <r>
      <t xml:space="preserve">           Revenues of the Social Insurance Agency from premium collection to funds </t>
    </r>
    <r>
      <rPr>
        <b/>
        <i/>
        <vertAlign val="superscript"/>
        <sz val="10"/>
        <color indexed="8"/>
        <rFont val="Arial Narrow"/>
        <family val="2"/>
      </rPr>
      <t>1)</t>
    </r>
  </si>
  <si>
    <t>tis. EUR</t>
  </si>
  <si>
    <t>EUR thousand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</si>
  <si>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Príjmy na invalidné poistenie a príjmy z rezervného fondu sú bez poistného hradeného štátom a príjmy na garančné poistenie bez príspevkov na starobné dôchodkové sporenie zaplatené zamestnávateľom po uplynutí 60 dní</t>
    </r>
  </si>
  <si>
    <r>
      <rPr>
        <i/>
        <vertAlign val="superscript"/>
        <sz val="8"/>
        <rFont val="Arial Narrow"/>
        <family val="2"/>
        <charset val="238"/>
      </rPr>
      <t xml:space="preserve">1) </t>
    </r>
    <r>
      <rPr>
        <i/>
        <sz val="8"/>
        <rFont val="Arial Narrow"/>
        <family val="2"/>
        <charset val="238"/>
      </rPr>
      <t>Revenues of disability insurance and reserve fund are without premiums paid by government. Revenues of guarantee insurance are without contributions to old-age pension saving paid by employer after a lapse of 60 days.</t>
    </r>
  </si>
  <si>
    <t>so3804rr</t>
  </si>
  <si>
    <t>so3805rr</t>
  </si>
  <si>
    <t xml:space="preserve">zdroj / Source: ŠÚ SR, DATAcube. </t>
  </si>
  <si>
    <t>Social security benefits paid by government</t>
  </si>
  <si>
    <t>Expendi-tures
in total</t>
  </si>
  <si>
    <t>sociálne zabezpečenie hradené štátom</t>
  </si>
  <si>
    <t xml:space="preserve">Výdavky 
spolu 
</t>
  </si>
  <si>
    <t xml:space="preserve">            Expenditures of the Social Insurance Agency on social insurance benefits </t>
  </si>
  <si>
    <t xml:space="preserve">T 7-2. Výdavky Sociálnej poisťovne na dávky sociálneho poistenia </t>
  </si>
  <si>
    <t>sr nuts</t>
  </si>
  <si>
    <t>sr k</t>
  </si>
  <si>
    <t>vsk</t>
  </si>
  <si>
    <t>ssk</t>
  </si>
  <si>
    <t>zsk</t>
  </si>
  <si>
    <t>ba</t>
  </si>
  <si>
    <r>
      <t>2)</t>
    </r>
    <r>
      <rPr>
        <sz val="8"/>
        <rFont val="Arial Narrow"/>
        <family val="2"/>
      </rPr>
      <t xml:space="preserve"> počet dôchodcov, ktorým sa vyplácal dôchodok /</t>
    </r>
    <r>
      <rPr>
        <i/>
        <sz val="8"/>
        <rFont val="Arial Narrow"/>
        <family val="2"/>
      </rPr>
      <t xml:space="preserve"> Pensioners to whom pension was paid</t>
    </r>
  </si>
  <si>
    <t>so3002rr</t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</si>
  <si>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hodnoty sú vrátane nesystémových dávok dôchodkového zabezpečenia, ale nezahŕňajú dôchodky neprevzaté do automatizovanej evidencie a dôchodky vyplácané do cudziny / </t>
    </r>
    <r>
      <rPr>
        <i/>
        <sz val="8"/>
        <rFont val="Arial Narrow"/>
        <family val="2"/>
        <charset val="238"/>
      </rPr>
      <t xml:space="preserve">Data  includes non-system pension security benefits but without pensions not assumed to automatized evidence </t>
    </r>
  </si>
  <si>
    <t>Early old - age pension</t>
  </si>
  <si>
    <t>Orphan's</t>
  </si>
  <si>
    <t>Widower's</t>
  </si>
  <si>
    <t>Widow's</t>
  </si>
  <si>
    <t>Old-age</t>
  </si>
  <si>
    <t>Pension receivers in total</t>
  </si>
  <si>
    <t>starobných predčasných</t>
  </si>
  <si>
    <t>siroských</t>
  </si>
  <si>
    <t>vdoveckých2)</t>
  </si>
  <si>
    <r>
      <t xml:space="preserve">vdovských </t>
    </r>
    <r>
      <rPr>
        <vertAlign val="superscript"/>
        <sz val="8"/>
        <rFont val="Arial Narrow"/>
        <family val="2"/>
        <charset val="238"/>
      </rPr>
      <t>2)</t>
    </r>
  </si>
  <si>
    <t>invalidných</t>
  </si>
  <si>
    <t>starobných</t>
  </si>
  <si>
    <r>
      <t xml:space="preserve">z toho / </t>
    </r>
    <r>
      <rPr>
        <i/>
        <sz val="8"/>
        <color indexed="8"/>
        <rFont val="Arial Narrow"/>
        <family val="2"/>
      </rPr>
      <t>Of which:</t>
    </r>
  </si>
  <si>
    <t>Poberatelia dôchodkov spolu</t>
  </si>
  <si>
    <t>Persons</t>
  </si>
  <si>
    <t>osoby</t>
  </si>
  <si>
    <r>
      <t xml:space="preserve">          Pension receivers as at Dec. 31 </t>
    </r>
    <r>
      <rPr>
        <b/>
        <i/>
        <vertAlign val="superscript"/>
        <sz val="10"/>
        <color indexed="8"/>
        <rFont val="Arial Narrow"/>
        <family val="2"/>
      </rPr>
      <t>1)</t>
    </r>
  </si>
  <si>
    <r>
      <t xml:space="preserve">T 7-3. Poberatelia dôchodkov k 31. 12. </t>
    </r>
    <r>
      <rPr>
        <b/>
        <vertAlign val="superscript"/>
        <sz val="10"/>
        <color indexed="8"/>
        <rFont val="Arial Narrow"/>
        <family val="2"/>
      </rPr>
      <t>1)</t>
    </r>
  </si>
  <si>
    <t>.</t>
  </si>
  <si>
    <t>Early 
old - age pension</t>
  </si>
  <si>
    <t>Average pensions paid 
in total</t>
  </si>
  <si>
    <t>starobný predčasný</t>
  </si>
  <si>
    <t>siroty</t>
  </si>
  <si>
    <t>vdovecký</t>
  </si>
  <si>
    <t>vdovský</t>
  </si>
  <si>
    <r>
      <t>invalidný</t>
    </r>
    <r>
      <rPr>
        <vertAlign val="superscript"/>
        <sz val="8"/>
        <rFont val="Arial Narrow"/>
        <family val="2"/>
        <charset val="238"/>
      </rPr>
      <t xml:space="preserve"> 2)</t>
    </r>
  </si>
  <si>
    <t>starobný</t>
  </si>
  <si>
    <t>Priemerný  dôchodok 
spolu</t>
  </si>
  <si>
    <t>EUR</t>
  </si>
  <si>
    <t>Eur</t>
  </si>
  <si>
    <r>
      <t xml:space="preserve">          Average monthly level of solo old–age pensions paid as at Dec. 31 </t>
    </r>
    <r>
      <rPr>
        <b/>
        <i/>
        <vertAlign val="superscript"/>
        <sz val="10"/>
        <color indexed="8"/>
        <rFont val="Arial Narrow"/>
        <family val="2"/>
      </rPr>
      <t>1)</t>
    </r>
  </si>
  <si>
    <r>
      <t xml:space="preserve">T 7-4. Priemerná mesačná výška vyplácaných sólo dôchodkov k 31. 12. </t>
    </r>
    <r>
      <rPr>
        <b/>
        <vertAlign val="superscript"/>
        <sz val="10"/>
        <color indexed="8"/>
        <rFont val="Arial Narrow"/>
        <family val="2"/>
      </rPr>
      <t>1)</t>
    </r>
  </si>
  <si>
    <t>okresy</t>
  </si>
  <si>
    <t>so3005rr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</si>
  <si>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</rPr>
      <t xml:space="preserve"> ŠÚ SR, DATAcube. </t>
    </r>
  </si>
  <si>
    <t xml:space="preserve">    Since 2017 children´s homes, re-socialisation centres and crisis centres excluded</t>
  </si>
  <si>
    <r>
      <rPr>
        <vertAlign val="superscript"/>
        <sz val="8"/>
        <rFont val="Arial Narrow"/>
        <family val="2"/>
        <charset val="238"/>
      </rPr>
      <t xml:space="preserve">1) </t>
    </r>
    <r>
      <rPr>
        <sz val="8"/>
        <rFont val="Arial Narrow"/>
        <family val="2"/>
      </rPr>
      <t>od roku 2017 bez detských domovov resocializačných zariadení a krízových centier</t>
    </r>
  </si>
  <si>
    <t>,</t>
  </si>
  <si>
    <t xml:space="preserve">    Trebišov</t>
  </si>
  <si>
    <t xml:space="preserve">    Spišská Nová Ves</t>
  </si>
  <si>
    <t xml:space="preserve">    Sobrance</t>
  </si>
  <si>
    <t xml:space="preserve">    Rožňava</t>
  </si>
  <si>
    <t xml:space="preserve">    Michalovce</t>
  </si>
  <si>
    <t xml:space="preserve">    Košice - okolie</t>
  </si>
  <si>
    <t xml:space="preserve">    Košice IV</t>
  </si>
  <si>
    <t xml:space="preserve">    Košice III</t>
  </si>
  <si>
    <t xml:space="preserve">    Košice II</t>
  </si>
  <si>
    <t xml:space="preserve">    Košice I</t>
  </si>
  <si>
    <t xml:space="preserve">    Gelnica</t>
  </si>
  <si>
    <t xml:space="preserve">    Vranov nad Topľou</t>
  </si>
  <si>
    <t xml:space="preserve">    Svidník</t>
  </si>
  <si>
    <t xml:space="preserve">    Stropkov</t>
  </si>
  <si>
    <t xml:space="preserve">    Stará Ľubovňa</t>
  </si>
  <si>
    <t xml:space="preserve">    Snina</t>
  </si>
  <si>
    <t xml:space="preserve">    Sabinov</t>
  </si>
  <si>
    <t xml:space="preserve">    Prešov</t>
  </si>
  <si>
    <t xml:space="preserve">    Poprad</t>
  </si>
  <si>
    <t xml:space="preserve">    Medzilaborce</t>
  </si>
  <si>
    <t xml:space="preserve">    Levoča</t>
  </si>
  <si>
    <t xml:space="preserve">    Kežmarok</t>
  </si>
  <si>
    <t xml:space="preserve">    Humenné</t>
  </si>
  <si>
    <t xml:space="preserve">    Bardejov</t>
  </si>
  <si>
    <t xml:space="preserve">    Žiar nad Hronom</t>
  </si>
  <si>
    <t xml:space="preserve">    Žarnovica</t>
  </si>
  <si>
    <t xml:space="preserve">    Zvolen</t>
  </si>
  <si>
    <t xml:space="preserve">    Veľký Krtíš</t>
  </si>
  <si>
    <t xml:space="preserve">    Rimavská Sobota</t>
  </si>
  <si>
    <t xml:space="preserve">    Revúca</t>
  </si>
  <si>
    <t xml:space="preserve">    Poltár</t>
  </si>
  <si>
    <t xml:space="preserve">    Lučenec</t>
  </si>
  <si>
    <t xml:space="preserve">    Krupina</t>
  </si>
  <si>
    <t xml:space="preserve">    Detva</t>
  </si>
  <si>
    <t xml:space="preserve">    Brezno</t>
  </si>
  <si>
    <t xml:space="preserve">    Banská Štiavnica</t>
  </si>
  <si>
    <t xml:space="preserve">    Banská Bystrica</t>
  </si>
  <si>
    <t xml:space="preserve">    Žilina</t>
  </si>
  <si>
    <t xml:space="preserve">    Tvrdošín</t>
  </si>
  <si>
    <t xml:space="preserve">    Turčianske Teplice</t>
  </si>
  <si>
    <t xml:space="preserve">    Ružomberok</t>
  </si>
  <si>
    <t xml:space="preserve">    Námestovo</t>
  </si>
  <si>
    <t xml:space="preserve">    Martin</t>
  </si>
  <si>
    <t xml:space="preserve">    Liptovský Mikuláš</t>
  </si>
  <si>
    <t xml:space="preserve">    Kysucké Nové Mesto</t>
  </si>
  <si>
    <t xml:space="preserve">    Dolný Kubín</t>
  </si>
  <si>
    <t xml:space="preserve">    Čadca</t>
  </si>
  <si>
    <t xml:space="preserve">    Bytča</t>
  </si>
  <si>
    <t xml:space="preserve">    Zlaté Moravce</t>
  </si>
  <si>
    <t xml:space="preserve">    Topoľčany</t>
  </si>
  <si>
    <t xml:space="preserve">    Šaľa</t>
  </si>
  <si>
    <t xml:space="preserve">    Nové Zámky</t>
  </si>
  <si>
    <t xml:space="preserve">    Nitra</t>
  </si>
  <si>
    <t xml:space="preserve">    Levice</t>
  </si>
  <si>
    <t xml:space="preserve">    Komárno</t>
  </si>
  <si>
    <t xml:space="preserve">    Trenčín</t>
  </si>
  <si>
    <t xml:space="preserve">    Púchov</t>
  </si>
  <si>
    <t xml:space="preserve">    Prievidza</t>
  </si>
  <si>
    <t xml:space="preserve">    Považská Bystrica</t>
  </si>
  <si>
    <t xml:space="preserve">    Partizánske</t>
  </si>
  <si>
    <t xml:space="preserve">    Nové Mesto n.Váhom</t>
  </si>
  <si>
    <t xml:space="preserve">    Myjava</t>
  </si>
  <si>
    <t xml:space="preserve">    Ilava</t>
  </si>
  <si>
    <t xml:space="preserve">    Bánovce n. Bebravou    </t>
  </si>
  <si>
    <t xml:space="preserve">    Trnava</t>
  </si>
  <si>
    <t xml:space="preserve">    Skalica</t>
  </si>
  <si>
    <t xml:space="preserve">    Senica</t>
  </si>
  <si>
    <t xml:space="preserve">    Piešťany</t>
  </si>
  <si>
    <t xml:space="preserve">    Hlohovec</t>
  </si>
  <si>
    <t xml:space="preserve">    Galanta</t>
  </si>
  <si>
    <t xml:space="preserve">    Dunajská Streda</t>
  </si>
  <si>
    <t xml:space="preserve">    Senec</t>
  </si>
  <si>
    <t xml:space="preserve">    Pezinok</t>
  </si>
  <si>
    <t xml:space="preserve">    Malacky</t>
  </si>
  <si>
    <t xml:space="preserve">    Bratislava V</t>
  </si>
  <si>
    <t xml:space="preserve">    Bratislava IV</t>
  </si>
  <si>
    <t xml:space="preserve">    Bratislava III</t>
  </si>
  <si>
    <t xml:space="preserve">    Bratislava II</t>
  </si>
  <si>
    <t xml:space="preserve">    Bratislava I</t>
  </si>
  <si>
    <t>Social service homes for children and adults</t>
  </si>
  <si>
    <t>Social service homes for children</t>
  </si>
  <si>
    <t>Social service homes for adults</t>
  </si>
  <si>
    <t>Seniors facilities</t>
  </si>
  <si>
    <t>Places 
in total</t>
  </si>
  <si>
    <t>Facilities in total</t>
  </si>
  <si>
    <t>domovy
sociálnych služieb
pre deti a dospelých</t>
  </si>
  <si>
    <t>domovy
sociálnych služieb pre deti</t>
  </si>
  <si>
    <t>domovy
sociálnych služieb pre dospelých</t>
  </si>
  <si>
    <t>zariadenia pre seniorov</t>
  </si>
  <si>
    <t xml:space="preserve">Miesta 
spolu
</t>
  </si>
  <si>
    <t xml:space="preserve">Zariadenia 
spolu
</t>
  </si>
  <si>
    <r>
      <t xml:space="preserve">SR / oblasť / kraj 
(okres)
</t>
    </r>
    <r>
      <rPr>
        <i/>
        <sz val="8"/>
        <rFont val="Arial Narrow"/>
        <family val="2"/>
      </rPr>
      <t>SR / Area / Region
(District)</t>
    </r>
  </si>
  <si>
    <r>
      <t xml:space="preserve">           Social service facilities and their capacity as at Dec. 31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</si>
  <si>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 xml:space="preserve">T 7-5. Zariadenia sociálnych služieb a ich kapacita k 31. 12.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</si>
  <si>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t xml:space="preserve">SOCIÁLNA OCHRANA </t>
  </si>
  <si>
    <t>T 7-1.</t>
  </si>
  <si>
    <t xml:space="preserve">Príjmy z výberu poistného do fondov Sociálnej poisťovne  </t>
  </si>
  <si>
    <t>Revenues from premium collection in funds of the Social Insurance Agency</t>
  </si>
  <si>
    <t xml:space="preserve">T 7-2. </t>
  </si>
  <si>
    <t xml:space="preserve">Výdavky Sociálnej poisťovne na dávky sociálneho poistenia   </t>
  </si>
  <si>
    <t>Expenditures of the Social Insurance Agency on social insurance benefits</t>
  </si>
  <si>
    <t>T 7-3.</t>
  </si>
  <si>
    <t xml:space="preserve">Poberatelia dôchodkov k 31. 12.  </t>
  </si>
  <si>
    <t>Pension receivers as at Dec. 31</t>
  </si>
  <si>
    <t>T 7-4.</t>
  </si>
  <si>
    <t xml:space="preserve">Priemerná mesačná výška vyplácaných sólo dôchodkov k 31. 12. </t>
  </si>
  <si>
    <t>Average monthly level of solo old–age pensions paid as at Dec. 31</t>
  </si>
  <si>
    <t>T 7-5.</t>
  </si>
  <si>
    <t xml:space="preserve">Zariadenia sociálnych služieb a ich kapacita k 31. 12.  </t>
  </si>
  <si>
    <t>Social service facilities and their capacity as of Dec. 31</t>
  </si>
  <si>
    <t>Kapitola</t>
  </si>
  <si>
    <t>Chapter</t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</si>
  <si>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  <charset val="238"/>
      </rPr>
      <t xml:space="preserve">: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</si>
  <si>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</rPr>
      <t>: ŠÚ SR, DATAcube.</t>
    </r>
  </si>
  <si>
    <t xml:space="preserve"> </t>
  </si>
  <si>
    <t>Obsah</t>
  </si>
  <si>
    <t>Contents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</si>
  <si>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</si>
  <si>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r>
      <t xml:space="preserve">Obsah / </t>
    </r>
    <r>
      <rPr>
        <i/>
        <u/>
        <sz val="10"/>
        <color rgb="FF0000FF"/>
        <rFont val="Arial CE"/>
        <charset val="238"/>
      </rPr>
      <t>Contents</t>
    </r>
  </si>
  <si>
    <t>SLOVENSKÁ REPUBLIKA - REGIONÁLNE ÚDAJE 2022</t>
  </si>
  <si>
    <t>SLOVAK REPUBLIC - REGIONAL DATA 2022</t>
  </si>
  <si>
    <r>
      <t>v tom príjmy z /</t>
    </r>
    <r>
      <rPr>
        <i/>
        <sz val="8"/>
        <color indexed="8"/>
        <rFont val="Arial Narrow"/>
        <family val="2"/>
      </rPr>
      <t xml:space="preserve"> Of which: revenues of</t>
    </r>
  </si>
  <si>
    <r>
      <t>v tom dávky /</t>
    </r>
    <r>
      <rPr>
        <i/>
        <sz val="8"/>
        <color indexed="8"/>
        <rFont val="Arial Narrow"/>
        <family val="2"/>
      </rPr>
      <t xml:space="preserve"> Of which benefits</t>
    </r>
  </si>
  <si>
    <r>
      <t>Disability</t>
    </r>
    <r>
      <rPr>
        <i/>
        <vertAlign val="superscript"/>
        <sz val="8"/>
        <rFont val="Arial Narrow"/>
        <family val="2"/>
        <charset val="238"/>
      </rPr>
      <t xml:space="preserve"> 2)</t>
    </r>
  </si>
  <si>
    <t>Disability insurance</t>
  </si>
  <si>
    <t>Disability</t>
  </si>
  <si>
    <r>
      <rPr>
        <vertAlign val="superscript"/>
        <sz val="8"/>
        <rFont val="Arial Narrow"/>
        <family val="2"/>
        <charset val="238"/>
      </rPr>
      <t>2)</t>
    </r>
    <r>
      <rPr>
        <sz val="8"/>
        <rFont val="Arial Narrow"/>
        <family val="2"/>
        <charset val="238"/>
      </rPr>
      <t xml:space="preserve"> vrátane invalidných dôchodkov z mladosti </t>
    </r>
    <r>
      <rPr>
        <i/>
        <sz val="8"/>
        <rFont val="Arial Narrow"/>
        <family val="2"/>
        <charset val="238"/>
      </rPr>
      <t>/ Including  disability pensions from youth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</si>
</sst>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0.00E+00_)"/>
    <numFmt numFmtId="165" formatCode="#,##0.0"/>
    <numFmt numFmtId="166" formatCode="General_)"/>
    <numFmt numFmtId="167" formatCode="#,##0_ "/>
    <numFmt numFmtId="168" formatCode="#,##0.0_ "/>
    <numFmt numFmtId="169" formatCode="0.0"/>
    <numFmt numFmtId="170" formatCode="#,##0_)"/>
    <numFmt numFmtId="171" formatCode="#,##0_);[Red]\-#,##0_ "/>
    <numFmt numFmtId="172" formatCode="#,##0.0_);[Red]\-#,##0.0_ "/>
    <numFmt numFmtId="173" formatCode="#,##0.00____"/>
    <numFmt numFmtId="174" formatCode="#,##0____"/>
    <numFmt numFmtId="175" formatCode="0.0_)"/>
    <numFmt numFmtId="176" formatCode="0.00_)"/>
  </numFmts>
  <fonts count="5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color indexed="8"/>
      <name val="Arial Narrow"/>
      <family val="2"/>
    </font>
    <font>
      <b/>
      <vertAlign val="superscript"/>
      <sz val="10"/>
      <color indexed="8"/>
      <name val="Arial Narrow"/>
      <family val="2"/>
    </font>
    <font>
      <sz val="8"/>
      <name val="Arial Narrow"/>
      <family val="2"/>
    </font>
    <font>
      <b/>
      <i/>
      <vertAlign val="superscript"/>
      <sz val="10"/>
      <color indexed="8"/>
      <name val="Arial Narrow"/>
      <family val="2"/>
    </font>
    <font>
      <i/>
      <sz val="8"/>
      <name val="Arial Narrow"/>
      <family val="2"/>
    </font>
    <font>
      <b/>
      <i/>
      <sz val="10"/>
      <name val="Arial Narrow"/>
      <family val="2"/>
    </font>
    <font>
      <sz val="8"/>
      <color indexed="8"/>
      <name val="Arial Narrow"/>
      <family val="2"/>
    </font>
    <font>
      <b/>
      <sz val="8"/>
      <name val="Arial Narrow"/>
      <family val="2"/>
    </font>
    <font>
      <i/>
      <sz val="8"/>
      <color indexed="8"/>
      <name val="Arial Narrow"/>
      <family val="2"/>
    </font>
    <font>
      <sz val="7.4"/>
      <color indexed="8"/>
      <name val="Arial Narrow"/>
      <family val="2"/>
    </font>
    <font>
      <i/>
      <sz val="7.4"/>
      <color indexed="8"/>
      <name val="Arial Narrow"/>
      <family val="2"/>
    </font>
    <font>
      <b/>
      <i/>
      <sz val="8"/>
      <name val="Arial Narrow"/>
      <family val="2"/>
    </font>
    <font>
      <sz val="10"/>
      <name val="Arial CE"/>
    </font>
    <font>
      <b/>
      <sz val="8"/>
      <color indexed="8"/>
      <name val="Arial Narrow"/>
      <family val="2"/>
    </font>
    <font>
      <sz val="8"/>
      <name val="Arial Narrow"/>
      <family val="2"/>
      <charset val="238"/>
    </font>
    <font>
      <sz val="7"/>
      <name val="Arial Narrow"/>
      <family val="2"/>
    </font>
    <font>
      <i/>
      <sz val="7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i/>
      <sz val="8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i/>
      <vertAlign val="superscript"/>
      <sz val="8"/>
      <name val="Arial Narrow"/>
      <family val="2"/>
      <charset val="238"/>
    </font>
    <font>
      <u/>
      <sz val="10"/>
      <color indexed="12"/>
      <name val="Arial CE"/>
      <charset val="238"/>
    </font>
    <font>
      <u/>
      <sz val="8"/>
      <color indexed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8"/>
      <color indexed="10"/>
      <name val="Arial Narrow"/>
      <family val="2"/>
    </font>
    <font>
      <b/>
      <sz val="8"/>
      <color indexed="12"/>
      <name val="Arial Narrow"/>
      <family val="2"/>
    </font>
    <font>
      <vertAlign val="superscript"/>
      <sz val="8"/>
      <name val="Arial Narrow"/>
      <family val="2"/>
    </font>
    <font>
      <i/>
      <sz val="7.5"/>
      <color indexed="8"/>
      <name val="Arial Narrow"/>
      <family val="2"/>
    </font>
    <font>
      <sz val="7.5"/>
      <color indexed="8"/>
      <name val="Arial Narrow"/>
      <family val="2"/>
    </font>
    <font>
      <b/>
      <sz val="8"/>
      <name val="Arial Narrow"/>
      <family val="2"/>
      <charset val="238"/>
    </font>
    <font>
      <sz val="8"/>
      <color theme="0"/>
      <name val="Arial Narrow"/>
      <family val="2"/>
    </font>
    <font>
      <sz val="8"/>
      <color indexed="14"/>
      <name val="Arial Narrow"/>
      <family val="2"/>
    </font>
    <font>
      <sz val="8"/>
      <color indexed="52"/>
      <name val="Arial Narrow"/>
      <family val="2"/>
    </font>
    <font>
      <sz val="8"/>
      <color indexed="57"/>
      <name val="Arial Narrow"/>
      <family val="2"/>
    </font>
    <font>
      <sz val="8"/>
      <color indexed="50"/>
      <name val="Arial Narrow"/>
      <family val="2"/>
    </font>
    <font>
      <sz val="12"/>
      <color theme="0"/>
      <name val="Times New Roman"/>
      <family val="1"/>
    </font>
    <font>
      <sz val="10"/>
      <name val="Times New Roman CE"/>
      <family val="1"/>
      <charset val="238"/>
    </font>
    <font>
      <i/>
      <sz val="8"/>
      <color indexed="8"/>
      <name val="Arial Narrow"/>
      <family val="2"/>
      <charset val="238"/>
    </font>
    <font>
      <b/>
      <i/>
      <vertAlign val="superscript"/>
      <sz val="10"/>
      <color indexed="8"/>
      <name val="Arial Narrow"/>
      <family val="2"/>
      <charset val="238"/>
    </font>
    <font>
      <sz val="8"/>
      <name val="Webdings"/>
      <family val="1"/>
      <charset val="2"/>
    </font>
    <font>
      <b/>
      <vertAlign val="superscript"/>
      <sz val="10"/>
      <color indexed="8"/>
      <name val="Arial Narrow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color rgb="FF000000"/>
      <name val="Arial CE"/>
      <charset val="238"/>
    </font>
    <font>
      <i/>
      <u/>
      <sz val="10"/>
      <color indexed="12"/>
      <name val="Arial CE"/>
      <charset val="238"/>
    </font>
    <font>
      <u/>
      <sz val="10"/>
      <color rgb="FF0000FF"/>
      <name val="Arial CE"/>
      <charset val="238"/>
    </font>
    <font>
      <i/>
      <u/>
      <sz val="10"/>
      <color rgb="FF0000FF"/>
      <name val="Arial CE"/>
      <charset val="238"/>
    </font>
    <font>
      <b/>
      <sz val="10"/>
      <color indexed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2"/>
      </patternFill>
    </fill>
    <fill>
      <patternFill patternType="solid">
        <fgColor rgb="FFB7DEE8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 style="thin">
        <color theme="0" tint="-0.34998626667073579"/>
      </left>
      <right/>
      <top/>
      <bottom style="thin">
        <color indexed="2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22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 style="thin">
        <color indexed="22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22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22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34998626667073579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24994659260841701"/>
      </left>
      <right/>
      <top style="medium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6">
    <xf numFmtId="0" fontId="0" fillId="0" borderId="0"/>
    <xf numFmtId="40" fontId="18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4" fillId="0" borderId="0"/>
    <xf numFmtId="164" fontId="2" fillId="0" borderId="0" applyFill="0"/>
    <xf numFmtId="0" fontId="4" fillId="0" borderId="0"/>
    <xf numFmtId="0" fontId="4" fillId="0" borderId="0"/>
    <xf numFmtId="164" fontId="2" fillId="0" borderId="0" applyFill="0"/>
    <xf numFmtId="164" fontId="2" fillId="0" borderId="0" applyFill="0"/>
    <xf numFmtId="164" fontId="2" fillId="0" borderId="0" applyFill="0"/>
    <xf numFmtId="0" fontId="31" fillId="0" borderId="0"/>
    <xf numFmtId="0" fontId="32" fillId="0" borderId="0"/>
    <xf numFmtId="0" fontId="18" fillId="0" borderId="0"/>
    <xf numFmtId="0" fontId="1" fillId="0" borderId="0"/>
    <xf numFmtId="40" fontId="18" fillId="0" borderId="0" applyFont="0" applyFill="0" applyBorder="0" applyAlignment="0" applyProtection="0"/>
    <xf numFmtId="0" fontId="4" fillId="0" borderId="0"/>
  </cellStyleXfs>
  <cellXfs count="598">
    <xf numFmtId="0" fontId="0" fillId="0" borderId="0" xfId="0"/>
    <xf numFmtId="1" fontId="3" fillId="0" borderId="0" xfId="9" applyNumberFormat="1" applyFont="1" applyFill="1" applyBorder="1" applyAlignment="1" applyProtection="1">
      <alignment horizontal="left" vertical="center"/>
      <protection locked="0"/>
    </xf>
    <xf numFmtId="1" fontId="5" fillId="0" borderId="0" xfId="6" applyNumberFormat="1" applyFont="1" applyFill="1" applyBorder="1" applyAlignment="1">
      <alignment horizontal="center" vertical="center"/>
    </xf>
    <xf numFmtId="1" fontId="3" fillId="0" borderId="0" xfId="8" quotePrefix="1" applyNumberFormat="1" applyFont="1" applyFill="1" applyBorder="1" applyAlignment="1" applyProtection="1">
      <alignment horizontal="left" vertical="center"/>
      <protection locked="0"/>
    </xf>
    <xf numFmtId="1" fontId="5" fillId="0" borderId="0" xfId="8" applyNumberFormat="1" applyFont="1" applyFill="1" applyBorder="1" applyAlignment="1">
      <alignment vertical="center"/>
    </xf>
    <xf numFmtId="1" fontId="6" fillId="0" borderId="0" xfId="9" applyNumberFormat="1" applyFont="1" applyFill="1" applyBorder="1" applyAlignment="1" applyProtection="1">
      <alignment horizontal="right" vertical="center"/>
      <protection locked="0"/>
    </xf>
    <xf numFmtId="1" fontId="8" fillId="0" borderId="0" xfId="6" applyNumberFormat="1" applyFont="1" applyFill="1" applyBorder="1" applyAlignment="1">
      <alignment horizontal="center" vertical="center"/>
    </xf>
    <xf numFmtId="165" fontId="3" fillId="0" borderId="0" xfId="8" applyNumberFormat="1" applyFont="1" applyFill="1" applyBorder="1" applyAlignment="1" applyProtection="1">
      <alignment vertical="center"/>
    </xf>
    <xf numFmtId="165" fontId="5" fillId="0" borderId="0" xfId="8" applyNumberFormat="1" applyFont="1" applyFill="1" applyBorder="1" applyAlignment="1">
      <alignment horizontal="right" vertical="center"/>
    </xf>
    <xf numFmtId="1" fontId="6" fillId="0" borderId="0" xfId="9" applyNumberFormat="1" applyFont="1" applyFill="1" applyBorder="1" applyAlignment="1" applyProtection="1">
      <alignment horizontal="left" vertical="center"/>
      <protection locked="0"/>
    </xf>
    <xf numFmtId="1" fontId="10" fillId="0" borderId="0" xfId="6" applyNumberFormat="1" applyFont="1" applyFill="1" applyBorder="1" applyAlignment="1">
      <alignment horizontal="center" vertical="center"/>
    </xf>
    <xf numFmtId="165" fontId="6" fillId="0" borderId="0" xfId="8" applyNumberFormat="1" applyFont="1" applyFill="1" applyBorder="1" applyAlignment="1" applyProtection="1">
      <alignment horizontal="center" vertical="center"/>
      <protection locked="0"/>
    </xf>
    <xf numFmtId="165" fontId="6" fillId="0" borderId="0" xfId="8" applyNumberFormat="1" applyFont="1" applyFill="1" applyBorder="1" applyAlignment="1" applyProtection="1">
      <alignment horizontal="left" vertical="center"/>
      <protection locked="0"/>
    </xf>
    <xf numFmtId="165" fontId="11" fillId="0" borderId="0" xfId="8" applyNumberFormat="1" applyFont="1" applyFill="1" applyBorder="1" applyAlignment="1">
      <alignment horizontal="right" vertical="center"/>
    </xf>
    <xf numFmtId="1" fontId="11" fillId="0" borderId="0" xfId="8" applyNumberFormat="1" applyFont="1" applyFill="1" applyBorder="1" applyAlignment="1">
      <alignment vertical="center"/>
    </xf>
    <xf numFmtId="1" fontId="12" fillId="0" borderId="0" xfId="7" applyNumberFormat="1" applyFont="1" applyFill="1" applyBorder="1" applyAlignment="1" applyProtection="1">
      <alignment horizontal="left" vertical="center"/>
      <protection locked="0"/>
    </xf>
    <xf numFmtId="1" fontId="13" fillId="0" borderId="0" xfId="6" applyNumberFormat="1" applyFont="1" applyFill="1" applyBorder="1" applyAlignment="1">
      <alignment vertical="center"/>
    </xf>
    <xf numFmtId="1" fontId="12" fillId="0" borderId="0" xfId="7" applyNumberFormat="1" applyFont="1" applyFill="1" applyBorder="1" applyAlignment="1" applyProtection="1">
      <alignment horizontal="center" vertical="center"/>
      <protection locked="0"/>
    </xf>
    <xf numFmtId="1" fontId="14" fillId="0" borderId="0" xfId="7" applyNumberFormat="1" applyFont="1" applyFill="1" applyBorder="1" applyAlignment="1" applyProtection="1">
      <alignment horizontal="right" vertical="center"/>
      <protection locked="0"/>
    </xf>
    <xf numFmtId="165" fontId="14" fillId="0" borderId="0" xfId="7" applyNumberFormat="1" applyFont="1" applyFill="1" applyBorder="1" applyAlignment="1" applyProtection="1">
      <alignment horizontal="right" vertical="center"/>
      <protection locked="0"/>
    </xf>
    <xf numFmtId="1" fontId="8" fillId="0" borderId="0" xfId="7" applyNumberFormat="1" applyFont="1" applyFill="1" applyBorder="1" applyAlignment="1">
      <alignment vertical="center"/>
    </xf>
    <xf numFmtId="165" fontId="8" fillId="0" borderId="1" xfId="4" applyNumberFormat="1" applyFont="1" applyFill="1" applyBorder="1" applyAlignment="1">
      <alignment horizontal="right" vertical="center"/>
    </xf>
    <xf numFmtId="165" fontId="8" fillId="0" borderId="0" xfId="4" applyNumberFormat="1" applyFont="1" applyFill="1" applyBorder="1" applyAlignment="1">
      <alignment horizontal="right" vertical="center"/>
    </xf>
    <xf numFmtId="1" fontId="8" fillId="0" borderId="0" xfId="4" applyNumberFormat="1" applyFont="1" applyFill="1" applyBorder="1" applyAlignment="1">
      <alignment horizontal="center" vertical="center"/>
    </xf>
    <xf numFmtId="1" fontId="8" fillId="0" borderId="0" xfId="4" applyNumberFormat="1" applyFont="1" applyFill="1" applyBorder="1" applyAlignment="1">
      <alignment vertical="center"/>
    </xf>
    <xf numFmtId="165" fontId="15" fillId="0" borderId="2" xfId="0" applyNumberFormat="1" applyFont="1" applyBorder="1" applyAlignment="1" applyProtection="1">
      <alignment horizontal="center" vertical="top" wrapText="1"/>
      <protection locked="0"/>
    </xf>
    <xf numFmtId="165" fontId="15" fillId="0" borderId="3" xfId="0" applyNumberFormat="1" applyFont="1" applyBorder="1" applyAlignment="1" applyProtection="1">
      <alignment horizontal="center" vertical="top" wrapText="1"/>
      <protection locked="0"/>
    </xf>
    <xf numFmtId="165" fontId="15" fillId="0" borderId="4" xfId="0" applyNumberFormat="1" applyFont="1" applyBorder="1" applyAlignment="1" applyProtection="1">
      <alignment horizontal="center" vertical="top" wrapText="1"/>
      <protection locked="0"/>
    </xf>
    <xf numFmtId="165" fontId="15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14" fillId="0" borderId="5" xfId="9" applyNumberFormat="1" applyFont="1" applyFill="1" applyBorder="1" applyAlignment="1" applyProtection="1">
      <alignment horizontal="center" vertical="top" wrapText="1"/>
      <protection locked="0"/>
    </xf>
    <xf numFmtId="165" fontId="16" fillId="0" borderId="5" xfId="0" applyNumberFormat="1" applyFont="1" applyBorder="1" applyAlignment="1" applyProtection="1">
      <alignment horizontal="center" vertical="top" wrapText="1"/>
      <protection locked="0"/>
    </xf>
    <xf numFmtId="165" fontId="16" fillId="0" borderId="6" xfId="0" applyNumberFormat="1" applyFont="1" applyBorder="1" applyAlignment="1" applyProtection="1">
      <alignment horizontal="center" vertical="top" wrapText="1"/>
      <protection locked="0"/>
    </xf>
    <xf numFmtId="1" fontId="10" fillId="0" borderId="0" xfId="6" applyNumberFormat="1" applyFont="1" applyFill="1" applyBorder="1" applyAlignment="1">
      <alignment horizontal="center" vertical="top"/>
    </xf>
    <xf numFmtId="165" fontId="14" fillId="0" borderId="0" xfId="9" applyNumberFormat="1" applyFont="1" applyFill="1" applyBorder="1" applyAlignment="1" applyProtection="1">
      <alignment horizontal="center" vertical="top" wrapText="1"/>
      <protection locked="0"/>
    </xf>
    <xf numFmtId="165" fontId="16" fillId="0" borderId="0" xfId="0" applyNumberFormat="1" applyFont="1" applyFill="1" applyBorder="1" applyAlignment="1" applyProtection="1">
      <alignment horizontal="center" vertical="top" wrapText="1"/>
      <protection locked="0"/>
    </xf>
    <xf numFmtId="1" fontId="8" fillId="0" borderId="0" xfId="4" applyNumberFormat="1" applyFont="1" applyFill="1" applyBorder="1" applyAlignment="1">
      <alignment horizontal="center"/>
    </xf>
    <xf numFmtId="1" fontId="8" fillId="0" borderId="0" xfId="4" applyNumberFormat="1" applyFont="1" applyFill="1" applyBorder="1" applyAlignment="1">
      <alignment wrapText="1"/>
    </xf>
    <xf numFmtId="1" fontId="13" fillId="2" borderId="1" xfId="9" applyNumberFormat="1" applyFont="1" applyFill="1" applyBorder="1" applyAlignment="1">
      <alignment vertical="center"/>
    </xf>
    <xf numFmtId="3" fontId="13" fillId="2" borderId="17" xfId="1" applyNumberFormat="1" applyFont="1" applyFill="1" applyBorder="1" applyAlignment="1">
      <alignment horizontal="right" vertical="center"/>
    </xf>
    <xf numFmtId="3" fontId="13" fillId="2" borderId="18" xfId="1" applyNumberFormat="1" applyFont="1" applyFill="1" applyBorder="1" applyAlignment="1">
      <alignment horizontal="right" vertical="center"/>
    </xf>
    <xf numFmtId="3" fontId="13" fillId="2" borderId="19" xfId="1" applyNumberFormat="1" applyFont="1" applyFill="1" applyBorder="1" applyAlignment="1">
      <alignment horizontal="right" vertical="center"/>
    </xf>
    <xf numFmtId="166" fontId="13" fillId="0" borderId="0" xfId="6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right" vertical="center"/>
    </xf>
    <xf numFmtId="1" fontId="13" fillId="2" borderId="0" xfId="7" applyNumberFormat="1" applyFont="1" applyFill="1" applyBorder="1" applyAlignment="1">
      <alignment vertical="center"/>
    </xf>
    <xf numFmtId="3" fontId="19" fillId="2" borderId="20" xfId="1" applyNumberFormat="1" applyFont="1" applyFill="1" applyBorder="1" applyAlignment="1" applyProtection="1">
      <alignment horizontal="right" vertical="center"/>
      <protection locked="0"/>
    </xf>
    <xf numFmtId="3" fontId="19" fillId="2" borderId="21" xfId="1" applyNumberFormat="1" applyFont="1" applyFill="1" applyBorder="1" applyAlignment="1" applyProtection="1">
      <alignment horizontal="right" vertical="center"/>
      <protection locked="0"/>
    </xf>
    <xf numFmtId="3" fontId="19" fillId="2" borderId="22" xfId="1" applyNumberFormat="1" applyFont="1" applyFill="1" applyBorder="1" applyAlignment="1" applyProtection="1">
      <alignment horizontal="right" vertical="center"/>
      <protection locked="0"/>
    </xf>
    <xf numFmtId="166" fontId="13" fillId="0" borderId="0" xfId="5" applyNumberFormat="1" applyFont="1" applyFill="1" applyBorder="1" applyAlignment="1">
      <alignment horizontal="center" vertical="center"/>
    </xf>
    <xf numFmtId="3" fontId="19" fillId="0" borderId="0" xfId="1" applyNumberFormat="1" applyFont="1" applyFill="1" applyBorder="1" applyAlignment="1" applyProtection="1">
      <alignment horizontal="right" vertical="center"/>
      <protection locked="0"/>
    </xf>
    <xf numFmtId="166" fontId="19" fillId="0" borderId="0" xfId="7" applyNumberFormat="1" applyFont="1" applyFill="1" applyBorder="1" applyAlignment="1" applyProtection="1">
      <alignment horizontal="center" vertical="center"/>
      <protection locked="0"/>
    </xf>
    <xf numFmtId="166" fontId="13" fillId="0" borderId="0" xfId="7" applyNumberFormat="1" applyFont="1" applyFill="1" applyBorder="1" applyAlignment="1">
      <alignment horizontal="center" vertical="center"/>
    </xf>
    <xf numFmtId="1" fontId="13" fillId="2" borderId="23" xfId="7" applyNumberFormat="1" applyFont="1" applyFill="1" applyBorder="1" applyAlignment="1">
      <alignment vertical="center"/>
    </xf>
    <xf numFmtId="3" fontId="19" fillId="2" borderId="25" xfId="1" applyNumberFormat="1" applyFont="1" applyFill="1" applyBorder="1" applyAlignment="1" applyProtection="1">
      <alignment horizontal="right" vertical="center"/>
      <protection locked="0"/>
    </xf>
    <xf numFmtId="3" fontId="19" fillId="2" borderId="26" xfId="1" applyNumberFormat="1" applyFont="1" applyFill="1" applyBorder="1" applyAlignment="1" applyProtection="1">
      <alignment horizontal="right" vertical="center"/>
      <protection locked="0"/>
    </xf>
    <xf numFmtId="3" fontId="19" fillId="2" borderId="27" xfId="1" applyNumberFormat="1" applyFont="1" applyFill="1" applyBorder="1" applyAlignment="1" applyProtection="1">
      <alignment horizontal="right" vertical="center"/>
      <protection locked="0"/>
    </xf>
    <xf numFmtId="1" fontId="13" fillId="3" borderId="0" xfId="7" applyNumberFormat="1" applyFont="1" applyFill="1" applyBorder="1" applyAlignment="1">
      <alignment vertical="center"/>
    </xf>
    <xf numFmtId="3" fontId="13" fillId="3" borderId="20" xfId="1" applyNumberFormat="1" applyFont="1" applyFill="1" applyBorder="1" applyAlignment="1">
      <alignment horizontal="right" vertical="center"/>
    </xf>
    <xf numFmtId="3" fontId="13" fillId="3" borderId="21" xfId="1" applyNumberFormat="1" applyFont="1" applyFill="1" applyBorder="1" applyAlignment="1">
      <alignment horizontal="right" vertical="center"/>
    </xf>
    <xf numFmtId="3" fontId="13" fillId="3" borderId="22" xfId="1" applyNumberFormat="1" applyFont="1" applyFill="1" applyBorder="1" applyAlignment="1">
      <alignment horizontal="right" vertical="center"/>
    </xf>
    <xf numFmtId="166" fontId="13" fillId="3" borderId="8" xfId="5" applyNumberFormat="1" applyFont="1" applyFill="1" applyBorder="1" applyAlignment="1">
      <alignment horizontal="center" vertical="center"/>
    </xf>
    <xf numFmtId="1" fontId="13" fillId="4" borderId="0" xfId="7" applyNumberFormat="1" applyFont="1" applyFill="1" applyBorder="1" applyAlignment="1">
      <alignment vertical="center"/>
    </xf>
    <xf numFmtId="166" fontId="19" fillId="3" borderId="8" xfId="7" applyNumberFormat="1" applyFont="1" applyFill="1" applyBorder="1" applyAlignment="1" applyProtection="1">
      <alignment horizontal="center" vertical="center"/>
      <protection locked="0"/>
    </xf>
    <xf numFmtId="166" fontId="13" fillId="3" borderId="8" xfId="7" applyNumberFormat="1" applyFont="1" applyFill="1" applyBorder="1" applyAlignment="1">
      <alignment horizontal="center" vertical="center"/>
    </xf>
    <xf numFmtId="1" fontId="13" fillId="0" borderId="9" xfId="7" applyNumberFormat="1" applyFont="1" applyFill="1" applyBorder="1" applyAlignment="1">
      <alignment vertical="center"/>
    </xf>
    <xf numFmtId="166" fontId="13" fillId="0" borderId="10" xfId="6" applyNumberFormat="1" applyFont="1" applyFill="1" applyBorder="1" applyAlignment="1">
      <alignment horizontal="center" vertical="center"/>
    </xf>
    <xf numFmtId="3" fontId="8" fillId="0" borderId="28" xfId="1" applyNumberFormat="1" applyFont="1" applyFill="1" applyBorder="1" applyAlignment="1">
      <alignment horizontal="right" vertical="center"/>
    </xf>
    <xf numFmtId="3" fontId="8" fillId="0" borderId="29" xfId="1" applyNumberFormat="1" applyFont="1" applyFill="1" applyBorder="1" applyAlignment="1">
      <alignment horizontal="right" vertical="center"/>
    </xf>
    <xf numFmtId="3" fontId="8" fillId="0" borderId="30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horizontal="right" vertical="center"/>
    </xf>
    <xf numFmtId="1" fontId="13" fillId="0" borderId="0" xfId="7" applyNumberFormat="1" applyFont="1" applyFill="1" applyBorder="1" applyAlignment="1">
      <alignment vertical="center"/>
    </xf>
    <xf numFmtId="166" fontId="13" fillId="0" borderId="8" xfId="5" applyNumberFormat="1" applyFont="1" applyFill="1" applyBorder="1" applyAlignment="1">
      <alignment horizontal="center" vertical="center"/>
    </xf>
    <xf numFmtId="3" fontId="8" fillId="0" borderId="20" xfId="1" applyNumberFormat="1" applyFont="1" applyFill="1" applyBorder="1" applyAlignment="1">
      <alignment horizontal="right" vertical="center"/>
    </xf>
    <xf numFmtId="3" fontId="8" fillId="0" borderId="21" xfId="1" applyNumberFormat="1" applyFont="1" applyFill="1" applyBorder="1" applyAlignment="1">
      <alignment horizontal="right" vertical="center"/>
    </xf>
    <xf numFmtId="3" fontId="8" fillId="0" borderId="22" xfId="1" applyNumberFormat="1" applyFont="1" applyFill="1" applyBorder="1" applyAlignment="1">
      <alignment horizontal="right" vertical="center"/>
    </xf>
    <xf numFmtId="166" fontId="19" fillId="0" borderId="8" xfId="7" applyNumberFormat="1" applyFont="1" applyFill="1" applyBorder="1" applyAlignment="1" applyProtection="1">
      <alignment horizontal="center" vertical="center"/>
      <protection locked="0"/>
    </xf>
    <xf numFmtId="166" fontId="13" fillId="0" borderId="8" xfId="7" applyNumberFormat="1" applyFont="1" applyFill="1" applyBorder="1" applyAlignment="1">
      <alignment horizontal="center" vertical="center"/>
    </xf>
    <xf numFmtId="1" fontId="13" fillId="3" borderId="9" xfId="7" applyNumberFormat="1" applyFont="1" applyFill="1" applyBorder="1" applyAlignment="1">
      <alignment vertical="center"/>
    </xf>
    <xf numFmtId="166" fontId="13" fillId="3" borderId="10" xfId="6" applyNumberFormat="1" applyFont="1" applyFill="1" applyBorder="1" applyAlignment="1">
      <alignment horizontal="center" vertical="center"/>
    </xf>
    <xf numFmtId="3" fontId="13" fillId="3" borderId="28" xfId="1" applyNumberFormat="1" applyFont="1" applyFill="1" applyBorder="1" applyAlignment="1">
      <alignment horizontal="right" vertical="center"/>
    </xf>
    <xf numFmtId="3" fontId="13" fillId="3" borderId="29" xfId="1" applyNumberFormat="1" applyFont="1" applyFill="1" applyBorder="1" applyAlignment="1">
      <alignment horizontal="right" vertical="center"/>
    </xf>
    <xf numFmtId="3" fontId="13" fillId="3" borderId="30" xfId="1" applyNumberFormat="1" applyFont="1" applyFill="1" applyBorder="1" applyAlignment="1">
      <alignment horizontal="right" vertical="center"/>
    </xf>
    <xf numFmtId="167" fontId="13" fillId="3" borderId="29" xfId="1" applyNumberFormat="1" applyFont="1" applyFill="1" applyBorder="1" applyAlignment="1">
      <alignment horizontal="right" vertical="center"/>
    </xf>
    <xf numFmtId="167" fontId="13" fillId="3" borderId="30" xfId="1" applyNumberFormat="1" applyFont="1" applyFill="1" applyBorder="1" applyAlignment="1">
      <alignment horizontal="right" vertical="center"/>
    </xf>
    <xf numFmtId="167" fontId="13" fillId="0" borderId="0" xfId="1" applyNumberFormat="1" applyFont="1" applyFill="1" applyBorder="1" applyAlignment="1">
      <alignment horizontal="right" vertical="center"/>
    </xf>
    <xf numFmtId="1" fontId="13" fillId="3" borderId="0" xfId="4" applyNumberFormat="1" applyFont="1" applyFill="1" applyBorder="1" applyAlignment="1">
      <alignment vertical="center"/>
    </xf>
    <xf numFmtId="167" fontId="13" fillId="3" borderId="21" xfId="1" applyNumberFormat="1" applyFont="1" applyFill="1" applyBorder="1" applyAlignment="1">
      <alignment horizontal="right" vertical="center"/>
    </xf>
    <xf numFmtId="167" fontId="13" fillId="3" borderId="22" xfId="1" applyNumberFormat="1" applyFont="1" applyFill="1" applyBorder="1" applyAlignment="1">
      <alignment horizontal="right" vertical="center"/>
    </xf>
    <xf numFmtId="1" fontId="8" fillId="0" borderId="0" xfId="6" applyNumberFormat="1" applyFont="1" applyFill="1" applyBorder="1" applyAlignment="1">
      <alignment vertical="center"/>
    </xf>
    <xf numFmtId="167" fontId="8" fillId="0" borderId="29" xfId="1" applyNumberFormat="1" applyFont="1" applyFill="1" applyBorder="1" applyAlignment="1">
      <alignment horizontal="right" vertical="center"/>
    </xf>
    <xf numFmtId="167" fontId="8" fillId="0" borderId="3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Border="1" applyAlignment="1">
      <alignment horizontal="right" vertical="center"/>
    </xf>
    <xf numFmtId="167" fontId="8" fillId="0" borderId="21" xfId="1" applyNumberFormat="1" applyFont="1" applyFill="1" applyBorder="1" applyAlignment="1">
      <alignment horizontal="right" vertical="center"/>
    </xf>
    <xf numFmtId="167" fontId="8" fillId="0" borderId="22" xfId="1" applyNumberFormat="1" applyFont="1" applyFill="1" applyBorder="1" applyAlignment="1">
      <alignment horizontal="right" vertical="center"/>
    </xf>
    <xf numFmtId="1" fontId="13" fillId="0" borderId="0" xfId="6" applyNumberFormat="1" applyFont="1" applyFill="1" applyBorder="1" applyAlignment="1"/>
    <xf numFmtId="166" fontId="13" fillId="0" borderId="0" xfId="7" applyNumberFormat="1" applyFont="1" applyFill="1" applyBorder="1" applyAlignment="1">
      <alignment horizontal="center"/>
    </xf>
    <xf numFmtId="168" fontId="8" fillId="0" borderId="0" xfId="1" applyNumberFormat="1" applyFont="1" applyFill="1" applyBorder="1" applyAlignment="1">
      <alignment horizontal="right"/>
    </xf>
    <xf numFmtId="1" fontId="21" fillId="0" borderId="0" xfId="7" applyNumberFormat="1" applyFont="1" applyFill="1" applyBorder="1" applyAlignment="1"/>
    <xf numFmtId="1" fontId="22" fillId="0" borderId="0" xfId="7" applyNumberFormat="1" applyFont="1" applyFill="1" applyBorder="1" applyAlignment="1"/>
    <xf numFmtId="1" fontId="22" fillId="0" borderId="0" xfId="7" quotePrefix="1" applyNumberFormat="1" applyFont="1" applyFill="1" applyBorder="1" applyAlignment="1">
      <alignment horizontal="center"/>
    </xf>
    <xf numFmtId="1" fontId="22" fillId="0" borderId="0" xfId="7" quotePrefix="1" applyNumberFormat="1" applyFont="1" applyFill="1" applyBorder="1" applyAlignment="1">
      <alignment horizontal="left"/>
    </xf>
    <xf numFmtId="165" fontId="22" fillId="0" borderId="0" xfId="7" applyNumberFormat="1" applyFont="1" applyFill="1" applyBorder="1" applyAlignment="1">
      <alignment horizontal="right"/>
    </xf>
    <xf numFmtId="1" fontId="8" fillId="0" borderId="0" xfId="7" applyNumberFormat="1" applyFont="1" applyFill="1" applyBorder="1"/>
    <xf numFmtId="1" fontId="8" fillId="0" borderId="0" xfId="6" applyNumberFormat="1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165" fontId="8" fillId="0" borderId="0" xfId="6" applyNumberFormat="1" applyFont="1" applyFill="1" applyBorder="1"/>
    <xf numFmtId="165" fontId="8" fillId="0" borderId="0" xfId="6" applyNumberFormat="1" applyFont="1" applyFill="1" applyBorder="1" applyAlignment="1">
      <alignment horizontal="right"/>
    </xf>
    <xf numFmtId="1" fontId="8" fillId="0" borderId="0" xfId="6" applyNumberFormat="1" applyFont="1" applyFill="1" applyBorder="1" applyAlignment="1"/>
    <xf numFmtId="0" fontId="4" fillId="0" borderId="0" xfId="0" applyFont="1" applyFill="1" applyBorder="1" applyAlignment="1" applyProtection="1">
      <alignment horizontal="left"/>
      <protection locked="0"/>
    </xf>
    <xf numFmtId="1" fontId="8" fillId="0" borderId="0" xfId="6" applyNumberFormat="1" applyFont="1" applyFill="1" applyBorder="1"/>
    <xf numFmtId="164" fontId="23" fillId="0" borderId="0" xfId="7" applyFont="1" applyAlignment="1">
      <alignment horizontal="justify"/>
    </xf>
    <xf numFmtId="1" fontId="24" fillId="0" borderId="0" xfId="7" applyNumberFormat="1" applyFont="1" applyFill="1" applyBorder="1"/>
    <xf numFmtId="166" fontId="24" fillId="0" borderId="10" xfId="6" applyNumberFormat="1" applyFont="1" applyFill="1" applyBorder="1" applyAlignment="1">
      <alignment horizontal="center"/>
    </xf>
    <xf numFmtId="165" fontId="24" fillId="0" borderId="0" xfId="6" applyNumberFormat="1" applyFont="1" applyFill="1" applyBorder="1"/>
    <xf numFmtId="1" fontId="24" fillId="0" borderId="0" xfId="6" applyNumberFormat="1" applyFont="1" applyFill="1" applyBorder="1" applyAlignment="1"/>
    <xf numFmtId="166" fontId="24" fillId="0" borderId="0" xfId="6" applyNumberFormat="1" applyFont="1" applyFill="1" applyBorder="1" applyAlignment="1">
      <alignment horizontal="center"/>
    </xf>
    <xf numFmtId="1" fontId="24" fillId="0" borderId="0" xfId="6" applyNumberFormat="1" applyFont="1" applyFill="1" applyBorder="1"/>
    <xf numFmtId="166" fontId="24" fillId="0" borderId="8" xfId="5" applyNumberFormat="1" applyFont="1" applyFill="1" applyBorder="1" applyAlignment="1">
      <alignment horizontal="center"/>
    </xf>
    <xf numFmtId="166" fontId="24" fillId="0" borderId="0" xfId="5" applyNumberFormat="1" applyFont="1" applyFill="1" applyBorder="1" applyAlignment="1">
      <alignment horizontal="center"/>
    </xf>
    <xf numFmtId="166" fontId="24" fillId="0" borderId="8" xfId="7" applyNumberFormat="1" applyFont="1" applyFill="1" applyBorder="1" applyAlignment="1" applyProtection="1">
      <alignment horizontal="center"/>
      <protection locked="0"/>
    </xf>
    <xf numFmtId="166" fontId="24" fillId="0" borderId="0" xfId="7" applyNumberFormat="1" applyFont="1" applyFill="1" applyBorder="1" applyAlignment="1" applyProtection="1">
      <alignment horizontal="center"/>
      <protection locked="0"/>
    </xf>
    <xf numFmtId="166" fontId="24" fillId="0" borderId="8" xfId="7" applyNumberFormat="1" applyFont="1" applyFill="1" applyBorder="1" applyAlignment="1">
      <alignment horizontal="center"/>
    </xf>
    <xf numFmtId="166" fontId="24" fillId="0" borderId="0" xfId="7" applyNumberFormat="1" applyFont="1" applyFill="1" applyBorder="1" applyAlignment="1">
      <alignment horizontal="center"/>
    </xf>
    <xf numFmtId="1" fontId="25" fillId="0" borderId="0" xfId="7" applyNumberFormat="1" applyFont="1" applyFill="1" applyBorder="1"/>
    <xf numFmtId="166" fontId="25" fillId="0" borderId="10" xfId="6" applyNumberFormat="1" applyFont="1" applyFill="1" applyBorder="1" applyAlignment="1">
      <alignment horizontal="center"/>
    </xf>
    <xf numFmtId="165" fontId="25" fillId="0" borderId="0" xfId="6" applyNumberFormat="1" applyFont="1" applyFill="1" applyBorder="1"/>
    <xf numFmtId="1" fontId="25" fillId="0" borderId="0" xfId="6" applyNumberFormat="1" applyFont="1" applyFill="1" applyBorder="1" applyAlignment="1"/>
    <xf numFmtId="166" fontId="25" fillId="0" borderId="0" xfId="6" applyNumberFormat="1" applyFont="1" applyFill="1" applyBorder="1" applyAlignment="1">
      <alignment horizontal="center"/>
    </xf>
    <xf numFmtId="1" fontId="25" fillId="0" borderId="0" xfId="6" applyNumberFormat="1" applyFont="1" applyFill="1" applyBorder="1"/>
    <xf numFmtId="166" fontId="25" fillId="0" borderId="8" xfId="5" applyNumberFormat="1" applyFont="1" applyFill="1" applyBorder="1" applyAlignment="1">
      <alignment horizontal="center"/>
    </xf>
    <xf numFmtId="166" fontId="25" fillId="0" borderId="0" xfId="5" applyNumberFormat="1" applyFont="1" applyFill="1" applyBorder="1" applyAlignment="1">
      <alignment horizontal="center"/>
    </xf>
    <xf numFmtId="166" fontId="25" fillId="0" borderId="8" xfId="7" applyNumberFormat="1" applyFont="1" applyFill="1" applyBorder="1" applyAlignment="1" applyProtection="1">
      <alignment horizontal="center"/>
      <protection locked="0"/>
    </xf>
    <xf numFmtId="166" fontId="25" fillId="0" borderId="0" xfId="7" applyNumberFormat="1" applyFont="1" applyFill="1" applyBorder="1" applyAlignment="1" applyProtection="1">
      <alignment horizontal="center"/>
      <protection locked="0"/>
    </xf>
    <xf numFmtId="166" fontId="25" fillId="0" borderId="8" xfId="7" applyNumberFormat="1" applyFont="1" applyFill="1" applyBorder="1" applyAlignment="1">
      <alignment horizontal="center"/>
    </xf>
    <xf numFmtId="166" fontId="25" fillId="0" borderId="0" xfId="7" applyNumberFormat="1" applyFont="1" applyFill="1" applyBorder="1" applyAlignment="1">
      <alignment horizontal="center"/>
    </xf>
    <xf numFmtId="169" fontId="8" fillId="0" borderId="0" xfId="7" applyNumberFormat="1" applyFont="1" applyFill="1" applyBorder="1" applyAlignment="1">
      <alignment horizontal="left"/>
    </xf>
    <xf numFmtId="166" fontId="8" fillId="0" borderId="10" xfId="6" applyNumberFormat="1" applyFont="1" applyFill="1" applyBorder="1" applyAlignment="1">
      <alignment horizontal="center"/>
    </xf>
    <xf numFmtId="166" fontId="8" fillId="0" borderId="0" xfId="6" applyNumberFormat="1" applyFont="1" applyFill="1" applyBorder="1" applyAlignment="1">
      <alignment horizontal="center"/>
    </xf>
    <xf numFmtId="166" fontId="8" fillId="0" borderId="8" xfId="5" applyNumberFormat="1" applyFont="1" applyFill="1" applyBorder="1" applyAlignment="1">
      <alignment horizontal="center"/>
    </xf>
    <xf numFmtId="166" fontId="8" fillId="0" borderId="0" xfId="5" applyNumberFormat="1" applyFont="1" applyFill="1" applyBorder="1" applyAlignment="1">
      <alignment horizontal="center"/>
    </xf>
    <xf numFmtId="166" fontId="8" fillId="0" borderId="8" xfId="7" applyNumberFormat="1" applyFont="1" applyFill="1" applyBorder="1" applyAlignment="1" applyProtection="1">
      <alignment horizontal="center"/>
      <protection locked="0"/>
    </xf>
    <xf numFmtId="166" fontId="8" fillId="0" borderId="0" xfId="7" applyNumberFormat="1" applyFont="1" applyFill="1" applyBorder="1" applyAlignment="1" applyProtection="1">
      <alignment horizontal="center"/>
      <protection locked="0"/>
    </xf>
    <xf numFmtId="166" fontId="8" fillId="0" borderId="8" xfId="7" applyNumberFormat="1" applyFont="1" applyFill="1" applyBorder="1" applyAlignment="1">
      <alignment horizontal="center"/>
    </xf>
    <xf numFmtId="166" fontId="8" fillId="0" borderId="0" xfId="7" applyNumberFormat="1" applyFont="1" applyFill="1" applyBorder="1" applyAlignment="1">
      <alignment horizontal="center"/>
    </xf>
    <xf numFmtId="1" fontId="3" fillId="0" borderId="0" xfId="9" applyNumberFormat="1" applyFont="1" applyFill="1" applyBorder="1" applyAlignment="1" applyProtection="1">
      <alignment horizontal="left"/>
      <protection locked="0"/>
    </xf>
    <xf numFmtId="1" fontId="22" fillId="0" borderId="0" xfId="7" applyNumberFormat="1" applyFont="1" applyFill="1" applyBorder="1"/>
    <xf numFmtId="165" fontId="30" fillId="0" borderId="0" xfId="2" applyNumberFormat="1" applyFont="1" applyFill="1" applyBorder="1" applyAlignment="1" applyProtection="1">
      <alignment horizontal="right"/>
    </xf>
    <xf numFmtId="166" fontId="13" fillId="5" borderId="7" xfId="5" applyNumberFormat="1" applyFont="1" applyFill="1" applyBorder="1" applyAlignment="1">
      <alignment horizontal="center" vertical="center"/>
    </xf>
    <xf numFmtId="166" fontId="13" fillId="5" borderId="8" xfId="5" applyNumberFormat="1" applyFont="1" applyFill="1" applyBorder="1" applyAlignment="1">
      <alignment horizontal="center" vertical="center"/>
    </xf>
    <xf numFmtId="166" fontId="19" fillId="5" borderId="8" xfId="7" applyNumberFormat="1" applyFont="1" applyFill="1" applyBorder="1" applyAlignment="1" applyProtection="1">
      <alignment horizontal="center" vertical="center"/>
      <protection locked="0"/>
    </xf>
    <xf numFmtId="166" fontId="13" fillId="5" borderId="8" xfId="7" applyNumberFormat="1" applyFont="1" applyFill="1" applyBorder="1" applyAlignment="1">
      <alignment horizontal="center" vertical="center"/>
    </xf>
    <xf numFmtId="166" fontId="13" fillId="5" borderId="24" xfId="7" applyNumberFormat="1" applyFont="1" applyFill="1" applyBorder="1" applyAlignment="1">
      <alignment horizontal="center" vertical="center"/>
    </xf>
    <xf numFmtId="166" fontId="13" fillId="6" borderId="8" xfId="6" applyNumberFormat="1" applyFont="1" applyFill="1" applyBorder="1" applyAlignment="1">
      <alignment horizontal="center" vertical="center"/>
    </xf>
    <xf numFmtId="166" fontId="13" fillId="6" borderId="8" xfId="5" applyNumberFormat="1" applyFont="1" applyFill="1" applyBorder="1" applyAlignment="1">
      <alignment horizontal="center" vertical="center"/>
    </xf>
    <xf numFmtId="166" fontId="19" fillId="6" borderId="8" xfId="7" applyNumberFormat="1" applyFont="1" applyFill="1" applyBorder="1" applyAlignment="1" applyProtection="1">
      <alignment horizontal="center" vertical="center"/>
      <protection locked="0"/>
    </xf>
    <xf numFmtId="166" fontId="13" fillId="6" borderId="8" xfId="7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wrapText="1"/>
    </xf>
    <xf numFmtId="1" fontId="13" fillId="0" borderId="0" xfId="6" applyNumberFormat="1" applyFont="1" applyFill="1" applyBorder="1" applyAlignment="1">
      <alignment horizontal="center"/>
    </xf>
    <xf numFmtId="169" fontId="8" fillId="0" borderId="0" xfId="6" applyNumberFormat="1" applyFont="1" applyFill="1" applyBorder="1"/>
    <xf numFmtId="166" fontId="13" fillId="0" borderId="8" xfId="7" applyNumberFormat="1" applyFont="1" applyFill="1" applyBorder="1" applyAlignment="1">
      <alignment horizontal="center"/>
    </xf>
    <xf numFmtId="166" fontId="13" fillId="0" borderId="0" xfId="7" applyNumberFormat="1" applyFont="1" applyFill="1" applyBorder="1" applyAlignment="1" applyProtection="1">
      <alignment horizontal="center"/>
      <protection locked="0"/>
    </xf>
    <xf numFmtId="166" fontId="13" fillId="0" borderId="8" xfId="7" applyNumberFormat="1" applyFont="1" applyFill="1" applyBorder="1" applyAlignment="1" applyProtection="1">
      <alignment horizontal="center"/>
      <protection locked="0"/>
    </xf>
    <xf numFmtId="166" fontId="13" fillId="0" borderId="0" xfId="5" applyNumberFormat="1" applyFont="1" applyFill="1" applyBorder="1" applyAlignment="1">
      <alignment horizontal="center"/>
    </xf>
    <xf numFmtId="166" fontId="13" fillId="0" borderId="8" xfId="5" applyNumberFormat="1" applyFont="1" applyFill="1" applyBorder="1" applyAlignment="1">
      <alignment horizontal="center"/>
    </xf>
    <xf numFmtId="166" fontId="13" fillId="0" borderId="0" xfId="6" applyNumberFormat="1" applyFont="1" applyFill="1" applyBorder="1" applyAlignment="1">
      <alignment horizontal="center"/>
    </xf>
    <xf numFmtId="166" fontId="13" fillId="0" borderId="10" xfId="6" applyNumberFormat="1" applyFont="1" applyFill="1" applyBorder="1" applyAlignment="1">
      <alignment horizontal="center"/>
    </xf>
    <xf numFmtId="166" fontId="33" fillId="0" borderId="0" xfId="7" applyNumberFormat="1" applyFont="1" applyFill="1" applyBorder="1" applyAlignment="1">
      <alignment horizontal="center"/>
    </xf>
    <xf numFmtId="166" fontId="33" fillId="0" borderId="8" xfId="7" applyNumberFormat="1" applyFont="1" applyFill="1" applyBorder="1" applyAlignment="1">
      <alignment horizontal="center"/>
    </xf>
    <xf numFmtId="166" fontId="33" fillId="0" borderId="0" xfId="7" applyNumberFormat="1" applyFont="1" applyFill="1" applyBorder="1" applyAlignment="1" applyProtection="1">
      <alignment horizontal="center"/>
      <protection locked="0"/>
    </xf>
    <xf numFmtId="166" fontId="33" fillId="0" borderId="8" xfId="7" applyNumberFormat="1" applyFont="1" applyFill="1" applyBorder="1" applyAlignment="1" applyProtection="1">
      <alignment horizontal="center"/>
      <protection locked="0"/>
    </xf>
    <xf numFmtId="166" fontId="33" fillId="0" borderId="0" xfId="5" applyNumberFormat="1" applyFont="1" applyFill="1" applyBorder="1" applyAlignment="1">
      <alignment horizontal="center"/>
    </xf>
    <xf numFmtId="166" fontId="33" fillId="0" borderId="8" xfId="5" applyNumberFormat="1" applyFont="1" applyFill="1" applyBorder="1" applyAlignment="1">
      <alignment horizontal="center"/>
    </xf>
    <xf numFmtId="166" fontId="33" fillId="0" borderId="0" xfId="6" applyNumberFormat="1" applyFont="1" applyFill="1" applyBorder="1" applyAlignment="1">
      <alignment horizontal="center"/>
    </xf>
    <xf numFmtId="166" fontId="33" fillId="0" borderId="10" xfId="6" applyNumberFormat="1" applyFont="1" applyFill="1" applyBorder="1" applyAlignment="1">
      <alignment horizontal="center"/>
    </xf>
    <xf numFmtId="166" fontId="34" fillId="0" borderId="0" xfId="7" applyNumberFormat="1" applyFont="1" applyFill="1" applyBorder="1" applyAlignment="1">
      <alignment horizontal="center"/>
    </xf>
    <xf numFmtId="166" fontId="34" fillId="0" borderId="8" xfId="7" applyNumberFormat="1" applyFont="1" applyFill="1" applyBorder="1" applyAlignment="1">
      <alignment horizontal="center"/>
    </xf>
    <xf numFmtId="166" fontId="34" fillId="0" borderId="0" xfId="7" applyNumberFormat="1" applyFont="1" applyFill="1" applyBorder="1" applyAlignment="1" applyProtection="1">
      <alignment horizontal="center"/>
      <protection locked="0"/>
    </xf>
    <xf numFmtId="166" fontId="34" fillId="0" borderId="8" xfId="7" applyNumberFormat="1" applyFont="1" applyFill="1" applyBorder="1" applyAlignment="1" applyProtection="1">
      <alignment horizontal="center"/>
      <protection locked="0"/>
    </xf>
    <xf numFmtId="166" fontId="34" fillId="0" borderId="0" xfId="5" applyNumberFormat="1" applyFont="1" applyFill="1" applyBorder="1" applyAlignment="1">
      <alignment horizontal="center"/>
    </xf>
    <xf numFmtId="166" fontId="34" fillId="0" borderId="8" xfId="5" applyNumberFormat="1" applyFont="1" applyFill="1" applyBorder="1" applyAlignment="1">
      <alignment horizontal="center"/>
    </xf>
    <xf numFmtId="166" fontId="34" fillId="0" borderId="0" xfId="6" applyNumberFormat="1" applyFont="1" applyFill="1" applyBorder="1" applyAlignment="1">
      <alignment horizontal="center"/>
    </xf>
    <xf numFmtId="166" fontId="34" fillId="0" borderId="10" xfId="6" applyNumberFormat="1" applyFont="1" applyFill="1" applyBorder="1" applyAlignment="1">
      <alignment horizontal="center"/>
    </xf>
    <xf numFmtId="1" fontId="10" fillId="0" borderId="0" xfId="7" applyNumberFormat="1" applyFont="1" applyFill="1" applyBorder="1"/>
    <xf numFmtId="1" fontId="13" fillId="0" borderId="0" xfId="6" applyNumberFormat="1" applyFont="1" applyFill="1" applyBorder="1"/>
    <xf numFmtId="1" fontId="30" fillId="0" borderId="0" xfId="2" applyNumberFormat="1" applyFont="1" applyFill="1" applyBorder="1" applyAlignment="1" applyProtection="1">
      <alignment horizontal="center"/>
    </xf>
    <xf numFmtId="1" fontId="20" fillId="0" borderId="0" xfId="7" applyNumberFormat="1" applyFont="1" applyFill="1" applyBorder="1" applyAlignment="1"/>
    <xf numFmtId="170" fontId="8" fillId="0" borderId="0" xfId="1" applyNumberFormat="1" applyFont="1" applyFill="1" applyBorder="1" applyAlignment="1">
      <alignment horizontal="right" vertical="center"/>
    </xf>
    <xf numFmtId="170" fontId="8" fillId="0" borderId="22" xfId="1" applyNumberFormat="1" applyFont="1" applyFill="1" applyBorder="1" applyAlignment="1">
      <alignment horizontal="right" vertical="center"/>
    </xf>
    <xf numFmtId="170" fontId="8" fillId="0" borderId="21" xfId="1" applyNumberFormat="1" applyFont="1" applyFill="1" applyBorder="1" applyAlignment="1">
      <alignment horizontal="right" vertical="center"/>
    </xf>
    <xf numFmtId="170" fontId="8" fillId="0" borderId="20" xfId="1" applyNumberFormat="1" applyFont="1" applyFill="1" applyBorder="1" applyAlignment="1">
      <alignment horizontal="right" vertical="center"/>
    </xf>
    <xf numFmtId="170" fontId="8" fillId="0" borderId="30" xfId="1" applyNumberFormat="1" applyFont="1" applyFill="1" applyBorder="1" applyAlignment="1">
      <alignment horizontal="right" vertical="center"/>
    </xf>
    <xf numFmtId="170" fontId="8" fillId="0" borderId="29" xfId="1" applyNumberFormat="1" applyFont="1" applyFill="1" applyBorder="1" applyAlignment="1">
      <alignment horizontal="right" vertical="center"/>
    </xf>
    <xf numFmtId="170" fontId="8" fillId="0" borderId="28" xfId="1" applyNumberFormat="1" applyFont="1" applyFill="1" applyBorder="1" applyAlignment="1">
      <alignment horizontal="right" vertical="center"/>
    </xf>
    <xf numFmtId="170" fontId="8" fillId="0" borderId="31" xfId="1" applyNumberFormat="1" applyFont="1" applyFill="1" applyBorder="1" applyAlignment="1">
      <alignment horizontal="right" vertical="center"/>
    </xf>
    <xf numFmtId="170" fontId="8" fillId="0" borderId="32" xfId="1" applyNumberFormat="1" applyFont="1" applyFill="1" applyBorder="1" applyAlignment="1">
      <alignment horizontal="right" vertical="center"/>
    </xf>
    <xf numFmtId="170" fontId="8" fillId="0" borderId="33" xfId="1" applyNumberFormat="1" applyFont="1" applyFill="1" applyBorder="1" applyAlignment="1">
      <alignment horizontal="right" vertical="center"/>
    </xf>
    <xf numFmtId="170" fontId="13" fillId="0" borderId="0" xfId="1" applyNumberFormat="1" applyFont="1" applyFill="1" applyBorder="1" applyAlignment="1">
      <alignment horizontal="right" vertical="center"/>
    </xf>
    <xf numFmtId="170" fontId="13" fillId="3" borderId="22" xfId="1" applyNumberFormat="1" applyFont="1" applyFill="1" applyBorder="1" applyAlignment="1">
      <alignment horizontal="right" vertical="center"/>
    </xf>
    <xf numFmtId="170" fontId="13" fillId="3" borderId="21" xfId="1" applyNumberFormat="1" applyFont="1" applyFill="1" applyBorder="1" applyAlignment="1">
      <alignment horizontal="right" vertical="center"/>
    </xf>
    <xf numFmtId="170" fontId="13" fillId="3" borderId="20" xfId="1" applyNumberFormat="1" applyFont="1" applyFill="1" applyBorder="1" applyAlignment="1">
      <alignment horizontal="right" vertical="center"/>
    </xf>
    <xf numFmtId="170" fontId="13" fillId="3" borderId="30" xfId="1" applyNumberFormat="1" applyFont="1" applyFill="1" applyBorder="1" applyAlignment="1">
      <alignment horizontal="right" vertical="center"/>
    </xf>
    <xf numFmtId="170" fontId="13" fillId="3" borderId="29" xfId="1" applyNumberFormat="1" applyFont="1" applyFill="1" applyBorder="1" applyAlignment="1">
      <alignment horizontal="right" vertical="center"/>
    </xf>
    <xf numFmtId="170" fontId="13" fillId="3" borderId="28" xfId="1" applyNumberFormat="1" applyFont="1" applyFill="1" applyBorder="1" applyAlignment="1">
      <alignment horizontal="right" vertical="center"/>
    </xf>
    <xf numFmtId="170" fontId="13" fillId="6" borderId="22" xfId="1" applyNumberFormat="1" applyFont="1" applyFill="1" applyBorder="1" applyAlignment="1">
      <alignment horizontal="right" vertical="center"/>
    </xf>
    <xf numFmtId="170" fontId="13" fillId="6" borderId="21" xfId="1" applyNumberFormat="1" applyFont="1" applyFill="1" applyBorder="1" applyAlignment="1">
      <alignment horizontal="right" vertical="center"/>
    </xf>
    <xf numFmtId="170" fontId="13" fillId="6" borderId="20" xfId="1" applyNumberFormat="1" applyFont="1" applyFill="1" applyBorder="1" applyAlignment="1">
      <alignment horizontal="right" vertical="center"/>
    </xf>
    <xf numFmtId="170" fontId="19" fillId="0" borderId="0" xfId="1" applyNumberFormat="1" applyFont="1" applyFill="1" applyBorder="1" applyAlignment="1" applyProtection="1">
      <alignment horizontal="right" vertical="center"/>
      <protection locked="0"/>
    </xf>
    <xf numFmtId="170" fontId="19" fillId="5" borderId="27" xfId="1" applyNumberFormat="1" applyFont="1" applyFill="1" applyBorder="1" applyAlignment="1" applyProtection="1">
      <alignment horizontal="right" vertical="center"/>
      <protection locked="0"/>
    </xf>
    <xf numFmtId="170" fontId="19" fillId="5" borderId="26" xfId="1" applyNumberFormat="1" applyFont="1" applyFill="1" applyBorder="1" applyAlignment="1" applyProtection="1">
      <alignment horizontal="right" vertical="center"/>
      <protection locked="0"/>
    </xf>
    <xf numFmtId="170" fontId="19" fillId="5" borderId="25" xfId="1" applyNumberFormat="1" applyFont="1" applyFill="1" applyBorder="1" applyAlignment="1" applyProtection="1">
      <alignment horizontal="right" vertical="center"/>
      <protection locked="0"/>
    </xf>
    <xf numFmtId="170" fontId="19" fillId="5" borderId="22" xfId="1" applyNumberFormat="1" applyFont="1" applyFill="1" applyBorder="1" applyAlignment="1" applyProtection="1">
      <alignment horizontal="right" vertical="center"/>
      <protection locked="0"/>
    </xf>
    <xf numFmtId="170" fontId="19" fillId="5" borderId="21" xfId="1" applyNumberFormat="1" applyFont="1" applyFill="1" applyBorder="1" applyAlignment="1" applyProtection="1">
      <alignment horizontal="right" vertical="center"/>
      <protection locked="0"/>
    </xf>
    <xf numFmtId="170" fontId="19" fillId="5" borderId="20" xfId="1" applyNumberFormat="1" applyFont="1" applyFill="1" applyBorder="1" applyAlignment="1" applyProtection="1">
      <alignment horizontal="right" vertical="center"/>
      <protection locked="0"/>
    </xf>
    <xf numFmtId="170" fontId="13" fillId="5" borderId="22" xfId="1" applyNumberFormat="1" applyFont="1" applyFill="1" applyBorder="1" applyAlignment="1">
      <alignment horizontal="right" vertical="center"/>
    </xf>
    <xf numFmtId="170" fontId="13" fillId="5" borderId="21" xfId="1" applyNumberFormat="1" applyFont="1" applyFill="1" applyBorder="1" applyAlignment="1">
      <alignment horizontal="right" vertical="center"/>
    </xf>
    <xf numFmtId="170" fontId="13" fillId="5" borderId="20" xfId="1" applyNumberFormat="1" applyFont="1" applyFill="1" applyBorder="1" applyAlignment="1">
      <alignment horizontal="right" vertical="center"/>
    </xf>
    <xf numFmtId="170" fontId="13" fillId="5" borderId="19" xfId="1" applyNumberFormat="1" applyFont="1" applyFill="1" applyBorder="1" applyAlignment="1">
      <alignment horizontal="right" vertical="center"/>
    </xf>
    <xf numFmtId="170" fontId="13" fillId="5" borderId="18" xfId="1" applyNumberFormat="1" applyFont="1" applyFill="1" applyBorder="1" applyAlignment="1">
      <alignment horizontal="right" vertical="center"/>
    </xf>
    <xf numFmtId="170" fontId="13" fillId="5" borderId="17" xfId="1" applyNumberFormat="1" applyFont="1" applyFill="1" applyBorder="1" applyAlignment="1">
      <alignment horizontal="right" vertical="center"/>
    </xf>
    <xf numFmtId="1" fontId="12" fillId="0" borderId="0" xfId="4" applyNumberFormat="1" applyFont="1" applyFill="1" applyBorder="1" applyAlignment="1" applyProtection="1">
      <alignment horizontal="center"/>
      <protection locked="0"/>
    </xf>
    <xf numFmtId="171" fontId="14" fillId="0" borderId="0" xfId="0" applyNumberFormat="1" applyFont="1" applyFill="1" applyBorder="1" applyAlignment="1" applyProtection="1">
      <alignment horizontal="center" vertical="top" wrapText="1"/>
      <protection locked="0"/>
    </xf>
    <xf numFmtId="172" fontId="14" fillId="0" borderId="0" xfId="0" applyNumberFormat="1" applyFont="1" applyFill="1" applyBorder="1" applyAlignment="1" applyProtection="1">
      <alignment horizontal="centerContinuous" vertical="top" wrapText="1"/>
      <protection locked="0"/>
    </xf>
    <xf numFmtId="172" fontId="14" fillId="0" borderId="0" xfId="0" applyNumberFormat="1" applyFont="1" applyFill="1" applyBorder="1" applyAlignment="1" applyProtection="1">
      <alignment horizontal="center" vertical="top" wrapText="1"/>
      <protection locked="0"/>
    </xf>
    <xf numFmtId="1" fontId="14" fillId="0" borderId="0" xfId="9" applyNumberFormat="1" applyFont="1" applyFill="1" applyBorder="1" applyAlignment="1" applyProtection="1">
      <alignment horizontal="center" vertical="top" wrapText="1"/>
      <protection locked="0"/>
    </xf>
    <xf numFmtId="1" fontId="10" fillId="0" borderId="0" xfId="4" applyNumberFormat="1" applyFont="1" applyFill="1" applyBorder="1" applyAlignment="1">
      <alignment horizontal="center" vertical="top"/>
    </xf>
    <xf numFmtId="171" fontId="36" fillId="0" borderId="6" xfId="0" applyNumberFormat="1" applyFont="1" applyBorder="1" applyAlignment="1" applyProtection="1">
      <alignment horizontal="center" vertical="top" wrapText="1"/>
      <protection locked="0"/>
    </xf>
    <xf numFmtId="165" fontId="36" fillId="0" borderId="6" xfId="0" applyNumberFormat="1" applyFont="1" applyBorder="1" applyAlignment="1" applyProtection="1">
      <alignment horizontal="center" vertical="top" wrapText="1"/>
      <protection locked="0"/>
    </xf>
    <xf numFmtId="165" fontId="36" fillId="0" borderId="5" xfId="0" applyNumberFormat="1" applyFont="1" applyBorder="1" applyAlignment="1" applyProtection="1">
      <alignment horizontal="center" vertical="top" wrapText="1"/>
      <protection locked="0"/>
    </xf>
    <xf numFmtId="1" fontId="14" fillId="0" borderId="5" xfId="9" applyNumberFormat="1" applyFont="1" applyFill="1" applyBorder="1" applyAlignment="1" applyProtection="1">
      <alignment horizontal="center" vertical="top" wrapText="1"/>
      <protection locked="0"/>
    </xf>
    <xf numFmtId="171" fontId="12" fillId="0" borderId="0" xfId="0" applyNumberFormat="1" applyFont="1" applyFill="1" applyBorder="1" applyAlignment="1" applyProtection="1">
      <alignment horizontal="center" vertical="top" wrapText="1"/>
      <protection locked="0"/>
    </xf>
    <xf numFmtId="172" fontId="12" fillId="0" borderId="0" xfId="0" applyNumberFormat="1" applyFont="1" applyFill="1" applyBorder="1" applyAlignment="1" applyProtection="1">
      <alignment horizontal="centerContinuous" vertical="top" wrapText="1"/>
      <protection locked="0"/>
    </xf>
    <xf numFmtId="171" fontId="37" fillId="0" borderId="4" xfId="0" applyNumberFormat="1" applyFont="1" applyBorder="1" applyAlignment="1" applyProtection="1">
      <alignment horizontal="center" vertical="top" wrapText="1"/>
      <protection locked="0"/>
    </xf>
    <xf numFmtId="165" fontId="37" fillId="0" borderId="4" xfId="0" applyNumberFormat="1" applyFont="1" applyBorder="1" applyAlignment="1" applyProtection="1">
      <alignment horizontal="center" vertical="top" wrapText="1"/>
      <protection locked="0"/>
    </xf>
    <xf numFmtId="165" fontId="37" fillId="0" borderId="2" xfId="0" applyNumberFormat="1" applyFont="1" applyBorder="1" applyAlignment="1" applyProtection="1">
      <alignment horizontal="center" vertical="top" wrapText="1"/>
      <protection locked="0"/>
    </xf>
    <xf numFmtId="165" fontId="37" fillId="0" borderId="3" xfId="0" applyNumberFormat="1" applyFont="1" applyBorder="1" applyAlignment="1" applyProtection="1">
      <alignment horizontal="center" vertical="top" wrapText="1"/>
      <protection locked="0"/>
    </xf>
    <xf numFmtId="1" fontId="11" fillId="0" borderId="0" xfId="8" applyNumberFormat="1" applyFont="1" applyFill="1" applyBorder="1"/>
    <xf numFmtId="1" fontId="6" fillId="0" borderId="0" xfId="8" applyNumberFormat="1" applyFont="1" applyFill="1" applyBorder="1" applyAlignment="1" applyProtection="1">
      <alignment horizontal="left"/>
      <protection locked="0"/>
    </xf>
    <xf numFmtId="1" fontId="6" fillId="0" borderId="0" xfId="8" applyNumberFormat="1" applyFont="1" applyFill="1" applyBorder="1" applyAlignment="1" applyProtection="1">
      <alignment horizontal="center"/>
      <protection locked="0"/>
    </xf>
    <xf numFmtId="1" fontId="11" fillId="0" borderId="0" xfId="6" applyNumberFormat="1" applyFont="1" applyFill="1" applyBorder="1" applyAlignment="1">
      <alignment horizontal="center"/>
    </xf>
    <xf numFmtId="1" fontId="6" fillId="0" borderId="0" xfId="9" applyNumberFormat="1" applyFont="1" applyFill="1" applyBorder="1" applyAlignment="1" applyProtection="1">
      <alignment horizontal="left"/>
      <protection locked="0"/>
    </xf>
    <xf numFmtId="1" fontId="5" fillId="0" borderId="0" xfId="8" applyNumberFormat="1" applyFont="1" applyFill="1" applyBorder="1"/>
    <xf numFmtId="1" fontId="3" fillId="0" borderId="0" xfId="8" applyNumberFormat="1" applyFont="1" applyFill="1" applyBorder="1" applyProtection="1"/>
    <xf numFmtId="1" fontId="5" fillId="0" borderId="0" xfId="6" applyNumberFormat="1" applyFont="1" applyFill="1" applyBorder="1" applyAlignment="1">
      <alignment horizontal="center"/>
    </xf>
    <xf numFmtId="1" fontId="6" fillId="0" borderId="0" xfId="9" applyNumberFormat="1" applyFont="1" applyFill="1" applyBorder="1" applyAlignment="1" applyProtection="1">
      <alignment horizontal="right"/>
      <protection locked="0"/>
    </xf>
    <xf numFmtId="1" fontId="3" fillId="0" borderId="0" xfId="8" quotePrefix="1" applyNumberFormat="1" applyFont="1" applyFill="1" applyBorder="1" applyAlignment="1" applyProtection="1">
      <alignment horizontal="left"/>
      <protection locked="0"/>
    </xf>
    <xf numFmtId="1" fontId="8" fillId="0" borderId="0" xfId="6" applyNumberFormat="1" applyFont="1" applyFill="1" applyBorder="1" applyAlignment="1">
      <alignment horizontal="right"/>
    </xf>
    <xf numFmtId="1" fontId="8" fillId="0" borderId="34" xfId="6" applyNumberFormat="1" applyFont="1" applyFill="1" applyBorder="1"/>
    <xf numFmtId="1" fontId="8" fillId="0" borderId="34" xfId="7" applyNumberFormat="1" applyFont="1" applyFill="1" applyBorder="1"/>
    <xf numFmtId="166" fontId="8" fillId="0" borderId="8" xfId="6" applyNumberFormat="1" applyFont="1" applyFill="1" applyBorder="1" applyAlignment="1">
      <alignment horizontal="center"/>
    </xf>
    <xf numFmtId="166" fontId="8" fillId="0" borderId="35" xfId="7" applyNumberFormat="1" applyFont="1" applyFill="1" applyBorder="1" applyAlignment="1">
      <alignment horizontal="center"/>
    </xf>
    <xf numFmtId="169" fontId="8" fillId="0" borderId="0" xfId="6" applyNumberFormat="1" applyFont="1" applyFill="1" applyBorder="1" applyAlignment="1">
      <alignment horizontal="right"/>
    </xf>
    <xf numFmtId="1" fontId="35" fillId="0" borderId="0" xfId="7" applyNumberFormat="1" applyFont="1" applyFill="1" applyBorder="1"/>
    <xf numFmtId="0" fontId="20" fillId="0" borderId="0" xfId="12" applyFont="1" applyFill="1" applyBorder="1" applyAlignment="1">
      <alignment horizontal="left" wrapText="1"/>
    </xf>
    <xf numFmtId="0" fontId="30" fillId="0" borderId="0" xfId="2" applyFont="1" applyBorder="1" applyAlignment="1" applyProtection="1"/>
    <xf numFmtId="0" fontId="20" fillId="0" borderId="0" xfId="12" applyFont="1" applyBorder="1" applyAlignment="1"/>
    <xf numFmtId="0" fontId="20" fillId="0" borderId="0" xfId="0" applyFont="1" applyFill="1" applyBorder="1" applyAlignment="1">
      <alignment horizontal="left" wrapText="1"/>
    </xf>
    <xf numFmtId="0" fontId="1" fillId="0" borderId="0" xfId="13" applyFill="1" applyBorder="1" applyAlignment="1" applyProtection="1">
      <alignment horizontal="right"/>
      <protection locked="0"/>
    </xf>
    <xf numFmtId="0" fontId="1" fillId="0" borderId="0" xfId="13" applyFont="1" applyFill="1" applyBorder="1" applyAlignment="1" applyProtection="1">
      <alignment horizontal="right"/>
      <protection locked="0"/>
    </xf>
    <xf numFmtId="0" fontId="1" fillId="0" borderId="0" xfId="13" applyFont="1" applyFill="1" applyBorder="1" applyAlignment="1" applyProtection="1">
      <alignment horizontal="left"/>
      <protection locked="0"/>
    </xf>
    <xf numFmtId="173" fontId="8" fillId="0" borderId="0" xfId="1" applyNumberFormat="1" applyFont="1" applyFill="1" applyBorder="1" applyAlignment="1">
      <alignment horizontal="right" vertical="center"/>
    </xf>
    <xf numFmtId="174" fontId="8" fillId="0" borderId="22" xfId="1" applyNumberFormat="1" applyFont="1" applyFill="1" applyBorder="1" applyAlignment="1">
      <alignment horizontal="right" vertical="center"/>
    </xf>
    <xf numFmtId="0" fontId="13" fillId="0" borderId="8" xfId="7" applyNumberFormat="1" applyFont="1" applyFill="1" applyBorder="1" applyAlignment="1">
      <alignment horizontal="center" vertical="center"/>
    </xf>
    <xf numFmtId="0" fontId="19" fillId="0" borderId="8" xfId="7" applyNumberFormat="1" applyFont="1" applyFill="1" applyBorder="1" applyAlignment="1" applyProtection="1">
      <alignment horizontal="center" vertical="center"/>
      <protection locked="0"/>
    </xf>
    <xf numFmtId="0" fontId="13" fillId="0" borderId="8" xfId="5" applyNumberFormat="1" applyFont="1" applyFill="1" applyBorder="1" applyAlignment="1">
      <alignment horizontal="center" vertical="center"/>
    </xf>
    <xf numFmtId="174" fontId="8" fillId="0" borderId="30" xfId="1" applyNumberFormat="1" applyFont="1" applyFill="1" applyBorder="1" applyAlignment="1">
      <alignment horizontal="right" vertical="center"/>
    </xf>
    <xf numFmtId="0" fontId="13" fillId="0" borderId="10" xfId="6" applyNumberFormat="1" applyFont="1" applyFill="1" applyBorder="1" applyAlignment="1">
      <alignment horizontal="center" vertical="center"/>
    </xf>
    <xf numFmtId="0" fontId="13" fillId="0" borderId="8" xfId="6" applyNumberFormat="1" applyFont="1" applyFill="1" applyBorder="1" applyAlignment="1">
      <alignment horizontal="center" vertical="center"/>
    </xf>
    <xf numFmtId="1" fontId="13" fillId="7" borderId="0" xfId="6" applyNumberFormat="1" applyFont="1" applyFill="1" applyBorder="1" applyAlignment="1">
      <alignment vertical="center"/>
    </xf>
    <xf numFmtId="173" fontId="13" fillId="0" borderId="0" xfId="1" applyNumberFormat="1" applyFont="1" applyFill="1" applyBorder="1" applyAlignment="1">
      <alignment horizontal="right" vertical="center"/>
    </xf>
    <xf numFmtId="174" fontId="13" fillId="7" borderId="27" xfId="1" applyNumberFormat="1" applyFont="1" applyFill="1" applyBorder="1" applyAlignment="1">
      <alignment horizontal="right" vertical="center"/>
    </xf>
    <xf numFmtId="170" fontId="13" fillId="7" borderId="26" xfId="1" applyNumberFormat="1" applyFont="1" applyFill="1" applyBorder="1" applyAlignment="1">
      <alignment horizontal="right" vertical="center"/>
    </xf>
    <xf numFmtId="170" fontId="13" fillId="7" borderId="25" xfId="1" applyNumberFormat="1" applyFont="1" applyFill="1" applyBorder="1" applyAlignment="1">
      <alignment horizontal="right" vertical="center"/>
    </xf>
    <xf numFmtId="0" fontId="13" fillId="7" borderId="24" xfId="7" applyNumberFormat="1" applyFont="1" applyFill="1" applyBorder="1" applyAlignment="1">
      <alignment horizontal="center" vertical="center"/>
    </xf>
    <xf numFmtId="1" fontId="13" fillId="7" borderId="23" xfId="7" applyNumberFormat="1" applyFont="1" applyFill="1" applyBorder="1" applyAlignment="1">
      <alignment vertical="center"/>
    </xf>
    <xf numFmtId="174" fontId="13" fillId="7" borderId="22" xfId="1" applyNumberFormat="1" applyFont="1" applyFill="1" applyBorder="1" applyAlignment="1">
      <alignment horizontal="right" vertical="center"/>
    </xf>
    <xf numFmtId="170" fontId="13" fillId="7" borderId="21" xfId="1" applyNumberFormat="1" applyFont="1" applyFill="1" applyBorder="1" applyAlignment="1">
      <alignment horizontal="right" vertical="center"/>
    </xf>
    <xf numFmtId="170" fontId="13" fillId="7" borderId="20" xfId="1" applyNumberFormat="1" applyFont="1" applyFill="1" applyBorder="1" applyAlignment="1">
      <alignment horizontal="right" vertical="center"/>
    </xf>
    <xf numFmtId="0" fontId="13" fillId="7" borderId="8" xfId="7" applyNumberFormat="1" applyFont="1" applyFill="1" applyBorder="1" applyAlignment="1">
      <alignment horizontal="center" vertical="center"/>
    </xf>
    <xf numFmtId="1" fontId="13" fillId="7" borderId="0" xfId="7" applyNumberFormat="1" applyFont="1" applyFill="1" applyBorder="1" applyAlignment="1">
      <alignment vertical="center"/>
    </xf>
    <xf numFmtId="0" fontId="19" fillId="7" borderId="8" xfId="7" applyNumberFormat="1" applyFont="1" applyFill="1" applyBorder="1" applyAlignment="1" applyProtection="1">
      <alignment horizontal="center" vertical="center"/>
      <protection locked="0"/>
    </xf>
    <xf numFmtId="0" fontId="13" fillId="7" borderId="8" xfId="5" applyNumberFormat="1" applyFont="1" applyFill="1" applyBorder="1" applyAlignment="1">
      <alignment horizontal="center" vertical="center"/>
    </xf>
    <xf numFmtId="174" fontId="13" fillId="7" borderId="36" xfId="1" applyNumberFormat="1" applyFont="1" applyFill="1" applyBorder="1" applyAlignment="1">
      <alignment horizontal="right" vertical="center"/>
    </xf>
    <xf numFmtId="170" fontId="13" fillId="7" borderId="37" xfId="1" applyNumberFormat="1" applyFont="1" applyFill="1" applyBorder="1" applyAlignment="1">
      <alignment horizontal="right" vertical="center"/>
    </xf>
    <xf numFmtId="170" fontId="13" fillId="7" borderId="38" xfId="1" applyNumberFormat="1" applyFont="1" applyFill="1" applyBorder="1" applyAlignment="1">
      <alignment horizontal="right" vertical="center"/>
    </xf>
    <xf numFmtId="0" fontId="13" fillId="7" borderId="39" xfId="6" applyNumberFormat="1" applyFont="1" applyFill="1" applyBorder="1" applyAlignment="1">
      <alignment horizontal="center" vertical="center"/>
    </xf>
    <xf numFmtId="1" fontId="13" fillId="7" borderId="40" xfId="7" applyNumberFormat="1" applyFont="1" applyFill="1" applyBorder="1" applyAlignment="1">
      <alignment vertical="center"/>
    </xf>
    <xf numFmtId="1" fontId="8" fillId="7" borderId="0" xfId="6" applyNumberFormat="1" applyFont="1" applyFill="1" applyBorder="1" applyAlignment="1">
      <alignment vertical="center"/>
    </xf>
    <xf numFmtId="1" fontId="13" fillId="7" borderId="0" xfId="4" applyNumberFormat="1" applyFont="1" applyFill="1" applyBorder="1" applyAlignment="1">
      <alignment vertical="center"/>
    </xf>
    <xf numFmtId="174" fontId="8" fillId="0" borderId="31" xfId="1" applyNumberFormat="1" applyFont="1" applyFill="1" applyBorder="1" applyAlignment="1">
      <alignment horizontal="right" vertical="center"/>
    </xf>
    <xf numFmtId="1" fontId="20" fillId="0" borderId="0" xfId="6" applyNumberFormat="1" applyFont="1" applyFill="1" applyBorder="1" applyAlignment="1">
      <alignment vertical="center"/>
    </xf>
    <xf numFmtId="1" fontId="13" fillId="8" borderId="0" xfId="7" applyNumberFormat="1" applyFont="1" applyFill="1" applyBorder="1" applyAlignment="1">
      <alignment vertical="center"/>
    </xf>
    <xf numFmtId="1" fontId="38" fillId="0" borderId="0" xfId="6" applyNumberFormat="1" applyFont="1" applyFill="1" applyBorder="1" applyAlignment="1">
      <alignment vertical="center"/>
    </xf>
    <xf numFmtId="170" fontId="20" fillId="0" borderId="0" xfId="1" applyNumberFormat="1" applyFont="1" applyFill="1" applyBorder="1" applyAlignment="1">
      <alignment horizontal="right" vertical="center"/>
    </xf>
    <xf numFmtId="173" fontId="19" fillId="0" borderId="0" xfId="1" applyNumberFormat="1" applyFont="1" applyFill="1" applyBorder="1" applyAlignment="1" applyProtection="1">
      <alignment horizontal="right" vertical="center"/>
      <protection locked="0"/>
    </xf>
    <xf numFmtId="174" fontId="19" fillId="9" borderId="22" xfId="1" applyNumberFormat="1" applyFont="1" applyFill="1" applyBorder="1" applyAlignment="1" applyProtection="1">
      <alignment horizontal="right" vertical="center"/>
      <protection locked="0"/>
    </xf>
    <xf numFmtId="170" fontId="19" fillId="9" borderId="21" xfId="1" applyNumberFormat="1" applyFont="1" applyFill="1" applyBorder="1" applyAlignment="1" applyProtection="1">
      <alignment horizontal="right" vertical="center"/>
      <protection locked="0"/>
    </xf>
    <xf numFmtId="170" fontId="19" fillId="9" borderId="20" xfId="1" applyNumberFormat="1" applyFont="1" applyFill="1" applyBorder="1" applyAlignment="1" applyProtection="1">
      <alignment horizontal="right" vertical="center"/>
      <protection locked="0"/>
    </xf>
    <xf numFmtId="0" fontId="13" fillId="9" borderId="8" xfId="7" applyNumberFormat="1" applyFont="1" applyFill="1" applyBorder="1" applyAlignment="1">
      <alignment horizontal="center" vertical="center"/>
    </xf>
    <xf numFmtId="1" fontId="13" fillId="9" borderId="0" xfId="7" applyNumberFormat="1" applyFont="1" applyFill="1" applyBorder="1" applyAlignment="1">
      <alignment vertical="center"/>
    </xf>
    <xf numFmtId="170" fontId="38" fillId="0" borderId="0" xfId="1" applyNumberFormat="1" applyFont="1" applyFill="1" applyBorder="1" applyAlignment="1">
      <alignment horizontal="right" vertical="center"/>
    </xf>
    <xf numFmtId="0" fontId="19" fillId="9" borderId="8" xfId="7" applyNumberFormat="1" applyFont="1" applyFill="1" applyBorder="1" applyAlignment="1" applyProtection="1">
      <alignment horizontal="center" vertical="center"/>
      <protection locked="0"/>
    </xf>
    <xf numFmtId="174" fontId="13" fillId="9" borderId="22" xfId="1" applyNumberFormat="1" applyFont="1" applyFill="1" applyBorder="1" applyAlignment="1">
      <alignment horizontal="right" vertical="center"/>
    </xf>
    <xf numFmtId="170" fontId="13" fillId="9" borderId="21" xfId="1" applyNumberFormat="1" applyFont="1" applyFill="1" applyBorder="1" applyAlignment="1">
      <alignment horizontal="right" vertical="center"/>
    </xf>
    <xf numFmtId="170" fontId="13" fillId="9" borderId="20" xfId="1" applyNumberFormat="1" applyFont="1" applyFill="1" applyBorder="1" applyAlignment="1">
      <alignment horizontal="right" vertical="center"/>
    </xf>
    <xf numFmtId="0" fontId="13" fillId="9" borderId="8" xfId="5" applyNumberFormat="1" applyFont="1" applyFill="1" applyBorder="1" applyAlignment="1">
      <alignment horizontal="center" vertical="center"/>
    </xf>
    <xf numFmtId="174" fontId="13" fillId="9" borderId="19" xfId="1" applyNumberFormat="1" applyFont="1" applyFill="1" applyBorder="1" applyAlignment="1">
      <alignment horizontal="right" vertical="center"/>
    </xf>
    <xf numFmtId="170" fontId="13" fillId="9" borderId="18" xfId="1" applyNumberFormat="1" applyFont="1" applyFill="1" applyBorder="1" applyAlignment="1">
      <alignment horizontal="right" vertical="center"/>
    </xf>
    <xf numFmtId="170" fontId="13" fillId="9" borderId="17" xfId="1" applyNumberFormat="1" applyFont="1" applyFill="1" applyBorder="1" applyAlignment="1">
      <alignment horizontal="right" vertical="center"/>
    </xf>
    <xf numFmtId="0" fontId="13" fillId="9" borderId="10" xfId="6" applyNumberFormat="1" applyFont="1" applyFill="1" applyBorder="1" applyAlignment="1">
      <alignment horizontal="center" vertical="center"/>
    </xf>
    <xf numFmtId="1" fontId="13" fillId="9" borderId="0" xfId="9" applyNumberFormat="1" applyFont="1" applyFill="1" applyBorder="1" applyAlignment="1">
      <alignment vertical="center"/>
    </xf>
    <xf numFmtId="1" fontId="8" fillId="0" borderId="0" xfId="4" applyNumberFormat="1" applyFont="1" applyFill="1" applyBorder="1" applyAlignment="1"/>
    <xf numFmtId="175" fontId="12" fillId="0" borderId="0" xfId="7" applyNumberFormat="1" applyFont="1" applyFill="1" applyBorder="1" applyAlignment="1" applyProtection="1">
      <alignment horizontal="center"/>
      <protection locked="0"/>
    </xf>
    <xf numFmtId="49" fontId="12" fillId="0" borderId="0" xfId="7" quotePrefix="1" applyNumberFormat="1" applyFont="1" applyFill="1" applyBorder="1" applyAlignment="1" applyProtection="1">
      <alignment horizontal="center"/>
      <protection locked="0"/>
    </xf>
    <xf numFmtId="49" fontId="12" fillId="0" borderId="0" xfId="7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/>
    </xf>
    <xf numFmtId="0" fontId="20" fillId="0" borderId="5" xfId="0" applyFont="1" applyBorder="1" applyAlignment="1">
      <alignment horizontal="center" vertical="top" wrapText="1"/>
    </xf>
    <xf numFmtId="0" fontId="0" fillId="0" borderId="0" xfId="0" applyFill="1" applyBorder="1"/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1" fontId="8" fillId="0" borderId="0" xfId="4" applyNumberFormat="1" applyFont="1" applyFill="1" applyBorder="1" applyAlignment="1">
      <alignment horizontal="center" vertical="top"/>
    </xf>
    <xf numFmtId="1" fontId="8" fillId="0" borderId="0" xfId="7" applyNumberFormat="1" applyFont="1" applyFill="1" applyBorder="1" applyAlignment="1"/>
    <xf numFmtId="1" fontId="10" fillId="0" borderId="0" xfId="8" applyNumberFormat="1" applyFont="1" applyFill="1" applyBorder="1" applyAlignment="1">
      <alignment horizontal="right"/>
    </xf>
    <xf numFmtId="1" fontId="12" fillId="0" borderId="0" xfId="8" applyNumberFormat="1" applyFont="1" applyFill="1" applyBorder="1" applyAlignment="1" applyProtection="1">
      <alignment horizontal="center"/>
      <protection locked="0"/>
    </xf>
    <xf numFmtId="1" fontId="12" fillId="0" borderId="0" xfId="9" applyNumberFormat="1" applyFont="1" applyFill="1" applyBorder="1" applyAlignment="1" applyProtection="1">
      <alignment horizontal="left"/>
      <protection locked="0"/>
    </xf>
    <xf numFmtId="1" fontId="12" fillId="0" borderId="0" xfId="7" quotePrefix="1" applyNumberFormat="1" applyFont="1" applyFill="1" applyBorder="1" applyAlignment="1" applyProtection="1">
      <alignment horizontal="left"/>
      <protection locked="0"/>
    </xf>
    <xf numFmtId="1" fontId="12" fillId="0" borderId="0" xfId="7" applyNumberFormat="1" applyFont="1" applyFill="1" applyBorder="1" applyAlignment="1" applyProtection="1">
      <alignment horizontal="right"/>
      <protection locked="0"/>
    </xf>
    <xf numFmtId="1" fontId="12" fillId="0" borderId="0" xfId="7" applyNumberFormat="1" applyFont="1" applyFill="1" applyBorder="1" applyAlignment="1" applyProtection="1">
      <alignment horizontal="left"/>
      <protection locked="0"/>
    </xf>
    <xf numFmtId="1" fontId="12" fillId="0" borderId="0" xfId="7" applyNumberFormat="1" applyFont="1" applyFill="1" applyBorder="1" applyAlignment="1" applyProtection="1">
      <alignment horizontal="center"/>
      <protection locked="0"/>
    </xf>
    <xf numFmtId="1" fontId="11" fillId="0" borderId="0" xfId="8" applyNumberFormat="1" applyFont="1" applyFill="1" applyBorder="1" applyAlignment="1"/>
    <xf numFmtId="1" fontId="6" fillId="0" borderId="0" xfId="9" applyNumberFormat="1" applyFont="1" applyFill="1" applyBorder="1" applyAlignment="1" applyProtection="1">
      <alignment horizontal="left" wrapText="1"/>
      <protection locked="0"/>
    </xf>
    <xf numFmtId="1" fontId="5" fillId="0" borderId="0" xfId="8" applyNumberFormat="1" applyFont="1" applyFill="1" applyBorder="1" applyAlignment="1"/>
    <xf numFmtId="1" fontId="3" fillId="0" borderId="0" xfId="9" applyNumberFormat="1" applyFont="1" applyFill="1" applyBorder="1" applyAlignment="1" applyProtection="1">
      <alignment horizontal="left" wrapText="1"/>
      <protection locked="0"/>
    </xf>
    <xf numFmtId="1" fontId="8" fillId="0" borderId="0" xfId="8" applyNumberFormat="1" applyFont="1" applyFill="1" applyBorder="1"/>
    <xf numFmtId="1" fontId="12" fillId="0" borderId="0" xfId="8" applyNumberFormat="1" applyFont="1" applyFill="1" applyBorder="1" applyAlignment="1" applyProtection="1">
      <alignment horizontal="right"/>
    </xf>
    <xf numFmtId="1" fontId="12" fillId="0" borderId="0" xfId="8" applyNumberFormat="1" applyFont="1" applyFill="1" applyBorder="1" applyProtection="1"/>
    <xf numFmtId="1" fontId="8" fillId="0" borderId="0" xfId="9" applyNumberFormat="1" applyFont="1" applyFill="1" applyBorder="1"/>
    <xf numFmtId="0" fontId="20" fillId="0" borderId="0" xfId="0" applyFont="1" applyAlignment="1">
      <alignment horizontal="left"/>
    </xf>
    <xf numFmtId="166" fontId="13" fillId="0" borderId="8" xfId="6" applyNumberFormat="1" applyFont="1" applyFill="1" applyBorder="1" applyAlignment="1">
      <alignment horizontal="center" vertical="center"/>
    </xf>
    <xf numFmtId="166" fontId="13" fillId="7" borderId="24" xfId="7" applyNumberFormat="1" applyFont="1" applyFill="1" applyBorder="1" applyAlignment="1">
      <alignment horizontal="center" vertical="center"/>
    </xf>
    <xf numFmtId="166" fontId="13" fillId="7" borderId="8" xfId="7" applyNumberFormat="1" applyFont="1" applyFill="1" applyBorder="1" applyAlignment="1">
      <alignment horizontal="center" vertical="center"/>
    </xf>
    <xf numFmtId="166" fontId="19" fillId="7" borderId="8" xfId="7" applyNumberFormat="1" applyFont="1" applyFill="1" applyBorder="1" applyAlignment="1" applyProtection="1">
      <alignment horizontal="center" vertical="center"/>
      <protection locked="0"/>
    </xf>
    <xf numFmtId="166" fontId="13" fillId="7" borderId="8" xfId="5" applyNumberFormat="1" applyFont="1" applyFill="1" applyBorder="1" applyAlignment="1">
      <alignment horizontal="center" vertical="center"/>
    </xf>
    <xf numFmtId="166" fontId="13" fillId="7" borderId="39" xfId="6" applyNumberFormat="1" applyFont="1" applyFill="1" applyBorder="1" applyAlignment="1">
      <alignment horizontal="center" vertical="center"/>
    </xf>
    <xf numFmtId="166" fontId="13" fillId="9" borderId="8" xfId="7" applyNumberFormat="1" applyFont="1" applyFill="1" applyBorder="1" applyAlignment="1">
      <alignment horizontal="center" vertical="center"/>
    </xf>
    <xf numFmtId="166" fontId="19" fillId="9" borderId="8" xfId="7" applyNumberFormat="1" applyFont="1" applyFill="1" applyBorder="1" applyAlignment="1" applyProtection="1">
      <alignment horizontal="center" vertical="center"/>
      <protection locked="0"/>
    </xf>
    <xf numFmtId="166" fontId="13" fillId="9" borderId="8" xfId="5" applyNumberFormat="1" applyFont="1" applyFill="1" applyBorder="1" applyAlignment="1">
      <alignment horizontal="center" vertical="center"/>
    </xf>
    <xf numFmtId="166" fontId="13" fillId="9" borderId="10" xfId="6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top" wrapText="1"/>
    </xf>
    <xf numFmtId="1" fontId="6" fillId="0" borderId="0" xfId="9" applyNumberFormat="1" applyFont="1" applyFill="1" applyBorder="1" applyAlignment="1" applyProtection="1">
      <alignment wrapText="1"/>
      <protection locked="0"/>
    </xf>
    <xf numFmtId="1" fontId="6" fillId="0" borderId="0" xfId="9" applyNumberFormat="1" applyFont="1" applyFill="1" applyBorder="1" applyAlignment="1" applyProtection="1">
      <alignment vertical="center"/>
      <protection locked="0"/>
    </xf>
    <xf numFmtId="1" fontId="3" fillId="0" borderId="0" xfId="9" applyNumberFormat="1" applyFont="1" applyFill="1" applyBorder="1" applyAlignment="1" applyProtection="1">
      <alignment wrapText="1"/>
      <protection locked="0"/>
    </xf>
    <xf numFmtId="1" fontId="8" fillId="0" borderId="0" xfId="8" applyNumberFormat="1" applyFont="1" applyFill="1" applyBorder="1" applyAlignment="1">
      <alignment vertical="center"/>
    </xf>
    <xf numFmtId="1" fontId="39" fillId="0" borderId="0" xfId="6" applyNumberFormat="1" applyFont="1" applyFill="1" applyBorder="1"/>
    <xf numFmtId="1" fontId="39" fillId="0" borderId="0" xfId="8" applyNumberFormat="1" applyFont="1" applyFill="1" applyBorder="1" applyAlignment="1">
      <alignment vertical="center"/>
    </xf>
    <xf numFmtId="166" fontId="8" fillId="0" borderId="0" xfId="8" applyNumberFormat="1" applyFont="1" applyFill="1" applyBorder="1"/>
    <xf numFmtId="166" fontId="39" fillId="0" borderId="0" xfId="8" applyNumberFormat="1" applyFont="1" applyFill="1" applyBorder="1"/>
    <xf numFmtId="1" fontId="40" fillId="0" borderId="0" xfId="6" applyNumberFormat="1" applyFont="1" applyFill="1" applyBorder="1"/>
    <xf numFmtId="166" fontId="40" fillId="0" borderId="0" xfId="8" applyNumberFormat="1" applyFont="1" applyFill="1" applyBorder="1"/>
    <xf numFmtId="1" fontId="41" fillId="0" borderId="0" xfId="6" applyNumberFormat="1" applyFont="1" applyFill="1" applyBorder="1"/>
    <xf numFmtId="166" fontId="41" fillId="0" borderId="0" xfId="6" applyNumberFormat="1" applyFont="1" applyFill="1" applyBorder="1"/>
    <xf numFmtId="166" fontId="39" fillId="0" borderId="0" xfId="6" applyNumberFormat="1" applyFont="1" applyFill="1" applyBorder="1"/>
    <xf numFmtId="1" fontId="42" fillId="0" borderId="0" xfId="6" applyNumberFormat="1" applyFont="1" applyFill="1" applyBorder="1"/>
    <xf numFmtId="166" fontId="42" fillId="0" borderId="0" xfId="8" applyNumberFormat="1" applyFont="1" applyFill="1" applyBorder="1"/>
    <xf numFmtId="1" fontId="43" fillId="0" borderId="0" xfId="6" applyNumberFormat="1" applyFont="1" applyFill="1" applyBorder="1"/>
    <xf numFmtId="166" fontId="43" fillId="0" borderId="0" xfId="6" applyNumberFormat="1" applyFont="1" applyFill="1" applyBorder="1"/>
    <xf numFmtId="166" fontId="25" fillId="0" borderId="0" xfId="8" applyNumberFormat="1" applyFont="1" applyFill="1" applyBorder="1"/>
    <xf numFmtId="166" fontId="25" fillId="0" borderId="0" xfId="8" applyNumberFormat="1" applyFont="1" applyFill="1" applyBorder="1" applyProtection="1">
      <protection locked="0"/>
    </xf>
    <xf numFmtId="166" fontId="39" fillId="0" borderId="0" xfId="8" applyNumberFormat="1" applyFont="1" applyFill="1" applyBorder="1" applyProtection="1">
      <protection locked="0"/>
    </xf>
    <xf numFmtId="166" fontId="25" fillId="0" borderId="0" xfId="5" applyNumberFormat="1" applyFont="1" applyFill="1" applyBorder="1"/>
    <xf numFmtId="166" fontId="39" fillId="0" borderId="0" xfId="5" applyNumberFormat="1" applyFont="1" applyFill="1" applyBorder="1"/>
    <xf numFmtId="166" fontId="25" fillId="0" borderId="0" xfId="6" applyNumberFormat="1" applyFont="1" applyFill="1" applyBorder="1"/>
    <xf numFmtId="166" fontId="24" fillId="0" borderId="0" xfId="8" applyNumberFormat="1" applyFont="1" applyFill="1" applyBorder="1"/>
    <xf numFmtId="166" fontId="24" fillId="0" borderId="0" xfId="8" applyNumberFormat="1" applyFont="1" applyFill="1" applyBorder="1" applyProtection="1">
      <protection locked="0"/>
    </xf>
    <xf numFmtId="166" fontId="24" fillId="0" borderId="0" xfId="5" applyNumberFormat="1" applyFont="1" applyFill="1" applyBorder="1"/>
    <xf numFmtId="166" fontId="24" fillId="0" borderId="0" xfId="6" applyNumberFormat="1" applyFont="1" applyFill="1" applyBorder="1"/>
    <xf numFmtId="164" fontId="44" fillId="0" borderId="0" xfId="8" applyFont="1" applyBorder="1" applyAlignment="1">
      <alignment horizontal="justify" vertical="center"/>
    </xf>
    <xf numFmtId="1" fontId="22" fillId="0" borderId="0" xfId="8" applyNumberFormat="1" applyFont="1" applyFill="1" applyBorder="1"/>
    <xf numFmtId="0" fontId="45" fillId="0" borderId="0" xfId="12" quotePrefix="1" applyFont="1" applyFill="1" applyBorder="1" applyAlignment="1">
      <alignment horizontal="left"/>
    </xf>
    <xf numFmtId="0" fontId="45" fillId="0" borderId="0" xfId="12" quotePrefix="1" applyFont="1" applyFill="1" applyBorder="1" applyAlignment="1">
      <alignment horizontal="right"/>
    </xf>
    <xf numFmtId="1" fontId="8" fillId="0" borderId="0" xfId="8" applyNumberFormat="1" applyFont="1" applyFill="1" applyBorder="1" applyAlignment="1"/>
    <xf numFmtId="1" fontId="35" fillId="0" borderId="0" xfId="8" applyNumberFormat="1" applyFont="1" applyFill="1" applyBorder="1" applyAlignment="1"/>
    <xf numFmtId="1" fontId="21" fillId="0" borderId="0" xfId="8" applyNumberFormat="1" applyFont="1" applyFill="1" applyBorder="1"/>
    <xf numFmtId="1" fontId="21" fillId="0" borderId="0" xfId="8" applyNumberFormat="1" applyFont="1" applyFill="1" applyBorder="1" applyAlignment="1">
      <alignment horizontal="right"/>
    </xf>
    <xf numFmtId="170" fontId="8" fillId="0" borderId="0" xfId="14" applyNumberFormat="1" applyFont="1" applyFill="1" applyBorder="1" applyAlignment="1">
      <alignment horizontal="right"/>
    </xf>
    <xf numFmtId="170" fontId="8" fillId="0" borderId="41" xfId="14" applyNumberFormat="1" applyFont="1" applyFill="1" applyBorder="1" applyAlignment="1">
      <alignment horizontal="right"/>
    </xf>
    <xf numFmtId="170" fontId="8" fillId="0" borderId="42" xfId="14" applyNumberFormat="1" applyFont="1" applyFill="1" applyBorder="1" applyAlignment="1">
      <alignment horizontal="right"/>
    </xf>
    <xf numFmtId="170" fontId="8" fillId="0" borderId="43" xfId="14" applyNumberFormat="1" applyFont="1" applyFill="1" applyBorder="1" applyAlignment="1">
      <alignment horizontal="right"/>
    </xf>
    <xf numFmtId="166" fontId="8" fillId="0" borderId="8" xfId="8" applyNumberFormat="1" applyFont="1" applyFill="1" applyBorder="1"/>
    <xf numFmtId="166" fontId="12" fillId="0" borderId="0" xfId="8" applyNumberFormat="1" applyFont="1" applyFill="1" applyBorder="1" applyProtection="1">
      <protection locked="0"/>
    </xf>
    <xf numFmtId="166" fontId="12" fillId="0" borderId="8" xfId="8" applyNumberFormat="1" applyFont="1" applyFill="1" applyBorder="1" applyProtection="1">
      <protection locked="0"/>
    </xf>
    <xf numFmtId="166" fontId="8" fillId="0" borderId="0" xfId="5" applyNumberFormat="1" applyFont="1" applyFill="1" applyBorder="1"/>
    <xf numFmtId="166" fontId="8" fillId="0" borderId="8" xfId="5" applyNumberFormat="1" applyFont="1" applyFill="1" applyBorder="1"/>
    <xf numFmtId="166" fontId="8" fillId="0" borderId="0" xfId="6" applyNumberFormat="1" applyFont="1" applyFill="1" applyBorder="1"/>
    <xf numFmtId="170" fontId="8" fillId="0" borderId="44" xfId="14" applyNumberFormat="1" applyFont="1" applyFill="1" applyBorder="1" applyAlignment="1">
      <alignment horizontal="right"/>
    </xf>
    <xf numFmtId="170" fontId="8" fillId="0" borderId="45" xfId="14" applyNumberFormat="1" applyFont="1" applyFill="1" applyBorder="1" applyAlignment="1">
      <alignment horizontal="right"/>
    </xf>
    <xf numFmtId="170" fontId="8" fillId="0" borderId="46" xfId="14" applyNumberFormat="1" applyFont="1" applyFill="1" applyBorder="1" applyAlignment="1">
      <alignment horizontal="right"/>
    </xf>
    <xf numFmtId="166" fontId="8" fillId="0" borderId="10" xfId="6" applyNumberFormat="1" applyFont="1" applyFill="1" applyBorder="1"/>
    <xf numFmtId="1" fontId="8" fillId="0" borderId="9" xfId="8" applyNumberFormat="1" applyFont="1" applyFill="1" applyBorder="1" applyAlignment="1">
      <alignment vertical="center"/>
    </xf>
    <xf numFmtId="170" fontId="8" fillId="0" borderId="47" xfId="14" applyNumberFormat="1" applyFont="1" applyFill="1" applyBorder="1" applyAlignment="1">
      <alignment horizontal="right"/>
    </xf>
    <xf numFmtId="170" fontId="8" fillId="0" borderId="48" xfId="14" applyNumberFormat="1" applyFont="1" applyFill="1" applyBorder="1" applyAlignment="1">
      <alignment horizontal="right"/>
    </xf>
    <xf numFmtId="170" fontId="8" fillId="0" borderId="49" xfId="14" applyNumberFormat="1" applyFont="1" applyFill="1" applyBorder="1" applyAlignment="1">
      <alignment horizontal="right"/>
    </xf>
    <xf numFmtId="166" fontId="8" fillId="0" borderId="39" xfId="6" applyNumberFormat="1" applyFont="1" applyFill="1" applyBorder="1"/>
    <xf numFmtId="1" fontId="8" fillId="0" borderId="40" xfId="8" applyNumberFormat="1" applyFont="1" applyFill="1" applyBorder="1" applyAlignment="1">
      <alignment vertical="center"/>
    </xf>
    <xf numFmtId="170" fontId="8" fillId="0" borderId="0" xfId="14" applyNumberFormat="1" applyFont="1" applyFill="1" applyBorder="1" applyAlignment="1">
      <alignment horizontal="right" vertical="center"/>
    </xf>
    <xf numFmtId="166" fontId="13" fillId="0" borderId="0" xfId="8" applyNumberFormat="1" applyFont="1" applyFill="1" applyBorder="1" applyAlignment="1">
      <alignment vertical="center"/>
    </xf>
    <xf numFmtId="170" fontId="8" fillId="0" borderId="41" xfId="14" applyNumberFormat="1" applyFont="1" applyFill="1" applyBorder="1" applyAlignment="1">
      <alignment horizontal="right" vertical="center"/>
    </xf>
    <xf numFmtId="170" fontId="8" fillId="0" borderId="42" xfId="14" applyNumberFormat="1" applyFont="1" applyFill="1" applyBorder="1" applyAlignment="1">
      <alignment horizontal="right" vertical="center"/>
    </xf>
    <xf numFmtId="170" fontId="8" fillId="0" borderId="43" xfId="14" applyNumberFormat="1" applyFont="1" applyFill="1" applyBorder="1" applyAlignment="1">
      <alignment horizontal="right" vertical="center"/>
    </xf>
    <xf numFmtId="166" fontId="13" fillId="0" borderId="8" xfId="8" applyNumberFormat="1" applyFont="1" applyFill="1" applyBorder="1" applyAlignment="1">
      <alignment vertical="center"/>
    </xf>
    <xf numFmtId="1" fontId="13" fillId="0" borderId="0" xfId="8" applyNumberFormat="1" applyFont="1" applyFill="1" applyBorder="1" applyAlignment="1">
      <alignment vertical="center"/>
    </xf>
    <xf numFmtId="166" fontId="19" fillId="0" borderId="0" xfId="8" applyNumberFormat="1" applyFont="1" applyFill="1" applyBorder="1" applyAlignment="1" applyProtection="1">
      <alignment vertical="center"/>
      <protection locked="0"/>
    </xf>
    <xf numFmtId="166" fontId="19" fillId="0" borderId="8" xfId="8" applyNumberFormat="1" applyFont="1" applyFill="1" applyBorder="1" applyAlignment="1" applyProtection="1">
      <alignment vertical="center"/>
      <protection locked="0"/>
    </xf>
    <xf numFmtId="166" fontId="13" fillId="0" borderId="0" xfId="5" applyNumberFormat="1" applyFont="1" applyFill="1" applyBorder="1" applyAlignment="1">
      <alignment vertical="center"/>
    </xf>
    <xf numFmtId="166" fontId="13" fillId="0" borderId="8" xfId="5" applyNumberFormat="1" applyFont="1" applyFill="1" applyBorder="1" applyAlignment="1">
      <alignment vertical="center"/>
    </xf>
    <xf numFmtId="166" fontId="13" fillId="0" borderId="0" xfId="6" applyNumberFormat="1" applyFont="1" applyFill="1" applyBorder="1" applyAlignment="1">
      <alignment vertical="center"/>
    </xf>
    <xf numFmtId="170" fontId="8" fillId="0" borderId="44" xfId="14" applyNumberFormat="1" applyFont="1" applyFill="1" applyBorder="1" applyAlignment="1">
      <alignment horizontal="right" vertical="center"/>
    </xf>
    <xf numFmtId="170" fontId="8" fillId="0" borderId="45" xfId="14" applyNumberFormat="1" applyFont="1" applyFill="1" applyBorder="1" applyAlignment="1">
      <alignment horizontal="right" vertical="center"/>
    </xf>
    <xf numFmtId="170" fontId="8" fillId="0" borderId="46" xfId="14" applyNumberFormat="1" applyFont="1" applyFill="1" applyBorder="1" applyAlignment="1">
      <alignment horizontal="right" vertical="center"/>
    </xf>
    <xf numFmtId="166" fontId="13" fillId="0" borderId="10" xfId="6" applyNumberFormat="1" applyFont="1" applyFill="1" applyBorder="1" applyAlignment="1">
      <alignment vertical="center"/>
    </xf>
    <xf numFmtId="1" fontId="13" fillId="0" borderId="9" xfId="8" applyNumberFormat="1" applyFont="1" applyFill="1" applyBorder="1" applyAlignment="1">
      <alignment vertical="center"/>
    </xf>
    <xf numFmtId="170" fontId="20" fillId="0" borderId="0" xfId="14" applyNumberFormat="1" applyFont="1" applyFill="1" applyBorder="1" applyAlignment="1">
      <alignment horizontal="right" vertical="center"/>
    </xf>
    <xf numFmtId="166" fontId="8" fillId="0" borderId="0" xfId="8" applyNumberFormat="1" applyFont="1" applyFill="1" applyBorder="1" applyAlignment="1">
      <alignment vertical="center"/>
    </xf>
    <xf numFmtId="170" fontId="20" fillId="0" borderId="41" xfId="14" applyNumberFormat="1" applyFont="1" applyFill="1" applyBorder="1" applyAlignment="1">
      <alignment horizontal="right" vertical="center"/>
    </xf>
    <xf numFmtId="170" fontId="20" fillId="0" borderId="42" xfId="14" applyNumberFormat="1" applyFont="1" applyFill="1" applyBorder="1" applyAlignment="1">
      <alignment horizontal="right" vertical="center"/>
    </xf>
    <xf numFmtId="170" fontId="20" fillId="0" borderId="43" xfId="14" applyNumberFormat="1" applyFont="1" applyFill="1" applyBorder="1" applyAlignment="1">
      <alignment horizontal="right" vertical="center"/>
    </xf>
    <xf numFmtId="166" fontId="8" fillId="0" borderId="8" xfId="8" applyNumberFormat="1" applyFont="1" applyFill="1" applyBorder="1" applyAlignment="1">
      <alignment vertical="center"/>
    </xf>
    <xf numFmtId="166" fontId="12" fillId="0" borderId="0" xfId="8" applyNumberFormat="1" applyFont="1" applyFill="1" applyBorder="1" applyAlignment="1" applyProtection="1">
      <alignment vertical="center"/>
      <protection locked="0"/>
    </xf>
    <xf numFmtId="166" fontId="12" fillId="0" borderId="8" xfId="8" applyNumberFormat="1" applyFont="1" applyFill="1" applyBorder="1" applyAlignment="1" applyProtection="1">
      <alignment vertical="center"/>
      <protection locked="0"/>
    </xf>
    <xf numFmtId="166" fontId="8" fillId="0" borderId="0" xfId="5" applyNumberFormat="1" applyFont="1" applyFill="1" applyBorder="1" applyAlignment="1">
      <alignment vertical="center"/>
    </xf>
    <xf numFmtId="166" fontId="8" fillId="0" borderId="8" xfId="5" applyNumberFormat="1" applyFont="1" applyFill="1" applyBorder="1" applyAlignment="1">
      <alignment vertical="center"/>
    </xf>
    <xf numFmtId="166" fontId="8" fillId="0" borderId="0" xfId="6" applyNumberFormat="1" applyFont="1" applyFill="1" applyBorder="1" applyAlignment="1">
      <alignment vertical="center"/>
    </xf>
    <xf numFmtId="170" fontId="20" fillId="0" borderId="44" xfId="14" applyNumberFormat="1" applyFont="1" applyFill="1" applyBorder="1" applyAlignment="1">
      <alignment horizontal="right" vertical="center"/>
    </xf>
    <xf numFmtId="170" fontId="20" fillId="0" borderId="45" xfId="14" applyNumberFormat="1" applyFont="1" applyFill="1" applyBorder="1" applyAlignment="1">
      <alignment horizontal="right" vertical="center"/>
    </xf>
    <xf numFmtId="170" fontId="20" fillId="0" borderId="46" xfId="14" applyNumberFormat="1" applyFont="1" applyFill="1" applyBorder="1" applyAlignment="1">
      <alignment horizontal="right" vertical="center"/>
    </xf>
    <xf numFmtId="166" fontId="8" fillId="0" borderId="10" xfId="6" applyNumberFormat="1" applyFont="1" applyFill="1" applyBorder="1" applyAlignment="1">
      <alignment vertical="center"/>
    </xf>
    <xf numFmtId="166" fontId="13" fillId="0" borderId="8" xfId="6" applyNumberFormat="1" applyFont="1" applyFill="1" applyBorder="1" applyAlignment="1">
      <alignment vertical="center"/>
    </xf>
    <xf numFmtId="170" fontId="13" fillId="0" borderId="0" xfId="14" applyNumberFormat="1" applyFont="1" applyFill="1" applyBorder="1" applyAlignment="1">
      <alignment horizontal="right" vertical="center"/>
    </xf>
    <xf numFmtId="170" fontId="13" fillId="3" borderId="50" xfId="14" applyNumberFormat="1" applyFont="1" applyFill="1" applyBorder="1" applyAlignment="1">
      <alignment horizontal="right" vertical="center"/>
    </xf>
    <xf numFmtId="170" fontId="13" fillId="3" borderId="51" xfId="14" applyNumberFormat="1" applyFont="1" applyFill="1" applyBorder="1" applyAlignment="1">
      <alignment horizontal="right" vertical="center"/>
    </xf>
    <xf numFmtId="170" fontId="13" fillId="3" borderId="52" xfId="14" applyNumberFormat="1" applyFont="1" applyFill="1" applyBorder="1" applyAlignment="1">
      <alignment horizontal="right" vertical="center"/>
    </xf>
    <xf numFmtId="166" fontId="13" fillId="3" borderId="24" xfId="8" applyNumberFormat="1" applyFont="1" applyFill="1" applyBorder="1" applyAlignment="1">
      <alignment vertical="center"/>
    </xf>
    <xf numFmtId="1" fontId="13" fillId="3" borderId="23" xfId="8" applyNumberFormat="1" applyFont="1" applyFill="1" applyBorder="1" applyAlignment="1">
      <alignment vertical="center"/>
    </xf>
    <xf numFmtId="170" fontId="13" fillId="3" borderId="41" xfId="14" applyNumberFormat="1" applyFont="1" applyFill="1" applyBorder="1" applyAlignment="1">
      <alignment horizontal="right" vertical="center"/>
    </xf>
    <xf numFmtId="170" fontId="13" fillId="3" borderId="42" xfId="14" applyNumberFormat="1" applyFont="1" applyFill="1" applyBorder="1" applyAlignment="1">
      <alignment horizontal="right" vertical="center"/>
    </xf>
    <xf numFmtId="170" fontId="13" fillId="3" borderId="43" xfId="14" applyNumberFormat="1" applyFont="1" applyFill="1" applyBorder="1" applyAlignment="1">
      <alignment horizontal="right" vertical="center"/>
    </xf>
    <xf numFmtId="166" fontId="13" fillId="3" borderId="8" xfId="8" applyNumberFormat="1" applyFont="1" applyFill="1" applyBorder="1" applyAlignment="1">
      <alignment vertical="center"/>
    </xf>
    <xf numFmtId="1" fontId="13" fillId="3" borderId="0" xfId="8" applyNumberFormat="1" applyFont="1" applyFill="1" applyBorder="1" applyAlignment="1">
      <alignment vertical="center"/>
    </xf>
    <xf numFmtId="166" fontId="19" fillId="3" borderId="8" xfId="8" applyNumberFormat="1" applyFont="1" applyFill="1" applyBorder="1" applyAlignment="1" applyProtection="1">
      <alignment vertical="center"/>
      <protection locked="0"/>
    </xf>
    <xf numFmtId="166" fontId="13" fillId="3" borderId="8" xfId="5" applyNumberFormat="1" applyFont="1" applyFill="1" applyBorder="1" applyAlignment="1">
      <alignment vertical="center"/>
    </xf>
    <xf numFmtId="170" fontId="13" fillId="3" borderId="47" xfId="14" applyNumberFormat="1" applyFont="1" applyFill="1" applyBorder="1" applyAlignment="1">
      <alignment horizontal="right" vertical="center"/>
    </xf>
    <xf numFmtId="170" fontId="13" fillId="3" borderId="48" xfId="14" applyNumberFormat="1" applyFont="1" applyFill="1" applyBorder="1" applyAlignment="1">
      <alignment horizontal="right" vertical="center"/>
    </xf>
    <xf numFmtId="170" fontId="13" fillId="3" borderId="49" xfId="14" applyNumberFormat="1" applyFont="1" applyFill="1" applyBorder="1" applyAlignment="1">
      <alignment horizontal="right" vertical="center"/>
    </xf>
    <xf numFmtId="166" fontId="13" fillId="3" borderId="39" xfId="6" applyNumberFormat="1" applyFont="1" applyFill="1" applyBorder="1" applyAlignment="1">
      <alignment vertical="center"/>
    </xf>
    <xf numFmtId="1" fontId="13" fillId="3" borderId="40" xfId="8" applyNumberFormat="1" applyFont="1" applyFill="1" applyBorder="1" applyAlignment="1">
      <alignment vertical="center"/>
    </xf>
    <xf numFmtId="1" fontId="8" fillId="0" borderId="0" xfId="8" applyNumberFormat="1" applyFont="1" applyFill="1" applyBorder="1" applyAlignment="1">
      <alignment horizontal="left" vertical="center" wrapText="1"/>
    </xf>
    <xf numFmtId="170" fontId="8" fillId="0" borderId="53" xfId="14" applyNumberFormat="1" applyFont="1" applyFill="1" applyBorder="1" applyAlignment="1">
      <alignment horizontal="right"/>
    </xf>
    <xf numFmtId="170" fontId="8" fillId="0" borderId="54" xfId="14" applyNumberFormat="1" applyFont="1" applyFill="1" applyBorder="1" applyAlignment="1">
      <alignment horizontal="right"/>
    </xf>
    <xf numFmtId="170" fontId="8" fillId="0" borderId="55" xfId="14" applyNumberFormat="1" applyFont="1" applyFill="1" applyBorder="1" applyAlignment="1">
      <alignment horizontal="right"/>
    </xf>
    <xf numFmtId="166" fontId="8" fillId="0" borderId="56" xfId="6" applyNumberFormat="1" applyFont="1" applyFill="1" applyBorder="1"/>
    <xf numFmtId="1" fontId="8" fillId="0" borderId="57" xfId="8" applyNumberFormat="1" applyFont="1" applyFill="1" applyBorder="1" applyAlignment="1">
      <alignment vertical="center"/>
    </xf>
    <xf numFmtId="1" fontId="13" fillId="0" borderId="0" xfId="8" applyNumberFormat="1" applyFont="1" applyFill="1" applyBorder="1" applyAlignment="1">
      <alignment horizontal="left" vertical="center" wrapText="1"/>
    </xf>
    <xf numFmtId="1" fontId="13" fillId="4" borderId="0" xfId="8" applyNumberFormat="1" applyFont="1" applyFill="1" applyBorder="1" applyAlignment="1">
      <alignment vertical="center"/>
    </xf>
    <xf numFmtId="170" fontId="19" fillId="0" borderId="0" xfId="14" applyNumberFormat="1" applyFont="1" applyFill="1" applyBorder="1" applyAlignment="1" applyProtection="1">
      <alignment horizontal="right" vertical="center"/>
      <protection locked="0"/>
    </xf>
    <xf numFmtId="1" fontId="3" fillId="0" borderId="0" xfId="8" quotePrefix="1" applyNumberFormat="1" applyFont="1" applyFill="1" applyBorder="1" applyAlignment="1" applyProtection="1">
      <alignment horizontal="right"/>
      <protection locked="0"/>
    </xf>
    <xf numFmtId="170" fontId="19" fillId="5" borderId="41" xfId="14" applyNumberFormat="1" applyFont="1" applyFill="1" applyBorder="1" applyAlignment="1" applyProtection="1">
      <alignment horizontal="right" vertical="center"/>
      <protection locked="0"/>
    </xf>
    <xf numFmtId="170" fontId="19" fillId="5" borderId="42" xfId="14" applyNumberFormat="1" applyFont="1" applyFill="1" applyBorder="1" applyAlignment="1" applyProtection="1">
      <alignment horizontal="right" vertical="center"/>
      <protection locked="0"/>
    </xf>
    <xf numFmtId="170" fontId="19" fillId="5" borderId="43" xfId="14" applyNumberFormat="1" applyFont="1" applyFill="1" applyBorder="1" applyAlignment="1" applyProtection="1">
      <alignment horizontal="right" vertical="center"/>
      <protection locked="0"/>
    </xf>
    <xf numFmtId="166" fontId="13" fillId="5" borderId="8" xfId="8" applyNumberFormat="1" applyFont="1" applyFill="1" applyBorder="1" applyAlignment="1">
      <alignment vertical="center"/>
    </xf>
    <xf numFmtId="1" fontId="13" fillId="5" borderId="0" xfId="8" applyNumberFormat="1" applyFont="1" applyFill="1" applyBorder="1" applyAlignment="1">
      <alignment vertical="center"/>
    </xf>
    <xf numFmtId="166" fontId="19" fillId="5" borderId="8" xfId="8" applyNumberFormat="1" applyFont="1" applyFill="1" applyBorder="1" applyAlignment="1" applyProtection="1">
      <alignment vertical="center"/>
      <protection locked="0"/>
    </xf>
    <xf numFmtId="170" fontId="13" fillId="5" borderId="41" xfId="14" applyNumberFormat="1" applyFont="1" applyFill="1" applyBorder="1" applyAlignment="1">
      <alignment horizontal="right" vertical="center"/>
    </xf>
    <xf numFmtId="170" fontId="13" fillId="5" borderId="42" xfId="14" applyNumberFormat="1" applyFont="1" applyFill="1" applyBorder="1" applyAlignment="1">
      <alignment horizontal="right" vertical="center"/>
    </xf>
    <xf numFmtId="170" fontId="13" fillId="5" borderId="43" xfId="14" applyNumberFormat="1" applyFont="1" applyFill="1" applyBorder="1" applyAlignment="1">
      <alignment horizontal="right" vertical="center"/>
    </xf>
    <xf numFmtId="166" fontId="13" fillId="5" borderId="8" xfId="5" applyNumberFormat="1" applyFont="1" applyFill="1" applyBorder="1" applyAlignment="1">
      <alignment vertical="center"/>
    </xf>
    <xf numFmtId="170" fontId="13" fillId="5" borderId="58" xfId="14" applyNumberFormat="1" applyFont="1" applyFill="1" applyBorder="1" applyAlignment="1">
      <alignment horizontal="right" vertical="center"/>
    </xf>
    <xf numFmtId="170" fontId="13" fillId="5" borderId="59" xfId="14" applyNumberFormat="1" applyFont="1" applyFill="1" applyBorder="1" applyAlignment="1">
      <alignment horizontal="right" vertical="center"/>
    </xf>
    <xf numFmtId="170" fontId="13" fillId="9" borderId="60" xfId="14" applyNumberFormat="1" applyFont="1" applyFill="1" applyBorder="1" applyAlignment="1">
      <alignment horizontal="right" vertical="center"/>
    </xf>
    <xf numFmtId="166" fontId="13" fillId="5" borderId="10" xfId="6" applyNumberFormat="1" applyFont="1" applyFill="1" applyBorder="1" applyAlignment="1">
      <alignment vertical="center"/>
    </xf>
    <xf numFmtId="1" fontId="13" fillId="5" borderId="0" xfId="9" applyNumberFormat="1" applyFont="1" applyFill="1" applyBorder="1" applyAlignment="1">
      <alignment vertical="center"/>
    </xf>
    <xf numFmtId="170" fontId="10" fillId="0" borderId="0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Fill="1" applyBorder="1" applyAlignment="1" applyProtection="1">
      <alignment horizontal="center" vertical="top" wrapText="1"/>
      <protection locked="0"/>
    </xf>
    <xf numFmtId="4" fontId="46" fillId="0" borderId="0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top" wrapText="1"/>
      <protection locked="0"/>
    </xf>
    <xf numFmtId="4" fontId="46" fillId="0" borderId="5" xfId="0" applyNumberFormat="1" applyFont="1" applyFill="1" applyBorder="1" applyAlignment="1" applyProtection="1">
      <alignment horizontal="center" vertical="top" wrapText="1"/>
      <protection locked="0"/>
    </xf>
    <xf numFmtId="170" fontId="10" fillId="0" borderId="5" xfId="0" applyNumberFormat="1" applyFont="1" applyBorder="1" applyAlignment="1">
      <alignment horizontal="center" vertical="top" wrapText="1"/>
    </xf>
    <xf numFmtId="1" fontId="10" fillId="0" borderId="0" xfId="9" applyNumberFormat="1" applyFont="1" applyFill="1" applyBorder="1" applyAlignment="1">
      <alignment vertical="top"/>
    </xf>
    <xf numFmtId="170" fontId="8" fillId="0" borderId="0" xfId="0" applyNumberFormat="1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13" xfId="0" applyNumberFormat="1" applyFont="1" applyFill="1" applyBorder="1" applyAlignment="1" applyProtection="1">
      <alignment horizontal="center" vertical="top" wrapText="1"/>
      <protection locked="0"/>
    </xf>
    <xf numFmtId="1" fontId="8" fillId="0" borderId="0" xfId="9" applyNumberFormat="1" applyFont="1" applyFill="1" applyBorder="1" applyAlignment="1">
      <alignment wrapText="1"/>
    </xf>
    <xf numFmtId="176" fontId="6" fillId="0" borderId="0" xfId="8" applyNumberFormat="1" applyFont="1" applyFill="1" applyBorder="1" applyAlignment="1" applyProtection="1">
      <alignment horizontal="center" vertical="center"/>
      <protection locked="0"/>
    </xf>
    <xf numFmtId="175" fontId="11" fillId="0" borderId="0" xfId="8" applyNumberFormat="1" applyFont="1" applyFill="1" applyBorder="1" applyAlignment="1">
      <alignment vertical="center"/>
    </xf>
    <xf numFmtId="175" fontId="6" fillId="0" borderId="0" xfId="8" applyNumberFormat="1" applyFont="1" applyFill="1" applyBorder="1" applyAlignment="1" applyProtection="1">
      <alignment horizontal="left" vertical="center"/>
      <protection locked="0"/>
    </xf>
    <xf numFmtId="1" fontId="6" fillId="0" borderId="0" xfId="8" applyNumberFormat="1" applyFont="1" applyFill="1" applyBorder="1" applyAlignment="1" applyProtection="1">
      <alignment horizontal="center" vertical="center"/>
      <protection locked="0"/>
    </xf>
    <xf numFmtId="1" fontId="11" fillId="0" borderId="0" xfId="6" applyNumberFormat="1" applyFont="1" applyFill="1" applyBorder="1" applyAlignment="1">
      <alignment horizontal="center" vertical="center"/>
    </xf>
    <xf numFmtId="2" fontId="11" fillId="0" borderId="0" xfId="8" applyNumberFormat="1" applyFont="1" applyFill="1" applyBorder="1" applyAlignment="1">
      <alignment vertical="center"/>
    </xf>
    <xf numFmtId="1" fontId="3" fillId="0" borderId="0" xfId="15" applyNumberFormat="1" applyFont="1" applyFill="1" applyBorder="1" applyAlignment="1" applyProtection="1">
      <alignment horizontal="right" vertical="center"/>
      <protection locked="0"/>
    </xf>
    <xf numFmtId="0" fontId="48" fillId="0" borderId="0" xfId="0" applyFont="1" applyFill="1" applyBorder="1" applyAlignment="1">
      <alignment horizontal="right" vertical="center"/>
    </xf>
    <xf numFmtId="176" fontId="3" fillId="0" borderId="0" xfId="8" applyNumberFormat="1" applyFont="1" applyFill="1" applyBorder="1" applyAlignment="1" applyProtection="1">
      <alignment vertical="center"/>
    </xf>
    <xf numFmtId="175" fontId="5" fillId="0" borderId="0" xfId="8" applyNumberFormat="1" applyFont="1" applyFill="1" applyBorder="1" applyAlignment="1">
      <alignment vertical="center"/>
    </xf>
    <xf numFmtId="175" fontId="3" fillId="0" borderId="0" xfId="8" applyNumberFormat="1" applyFont="1" applyFill="1" applyBorder="1" applyAlignment="1" applyProtection="1">
      <alignment vertical="center"/>
    </xf>
    <xf numFmtId="1" fontId="3" fillId="0" borderId="0" xfId="8" applyNumberFormat="1" applyFont="1" applyFill="1" applyBorder="1" applyAlignment="1" applyProtection="1">
      <alignment vertical="center"/>
    </xf>
    <xf numFmtId="2" fontId="5" fillId="0" borderId="0" xfId="8" applyNumberFormat="1" applyFont="1" applyFill="1" applyBorder="1" applyAlignment="1">
      <alignment vertical="center"/>
    </xf>
    <xf numFmtId="1" fontId="3" fillId="0" borderId="0" xfId="15" applyNumberFormat="1" applyFont="1" applyAlignment="1" applyProtection="1">
      <alignment horizontal="right" vertical="center"/>
      <protection locked="0"/>
    </xf>
    <xf numFmtId="0" fontId="48" fillId="0" borderId="0" xfId="0" applyFont="1" applyAlignment="1">
      <alignment horizontal="right" vertical="center"/>
    </xf>
    <xf numFmtId="1" fontId="11" fillId="0" borderId="0" xfId="8" applyNumberFormat="1" applyFont="1" applyFill="1" applyBorder="1" applyAlignment="1">
      <alignment horizontal="right"/>
    </xf>
    <xf numFmtId="1" fontId="5" fillId="0" borderId="0" xfId="6" applyNumberFormat="1" applyFont="1" applyFill="1" applyBorder="1"/>
    <xf numFmtId="0" fontId="0" fillId="0" borderId="0" xfId="0" applyAlignment="1">
      <alignment horizontal="center"/>
    </xf>
    <xf numFmtId="0" fontId="50" fillId="0" borderId="0" xfId="0" applyFont="1" applyAlignment="1">
      <alignment horizontal="center"/>
    </xf>
    <xf numFmtId="0" fontId="50" fillId="0" borderId="0" xfId="0" applyFont="1"/>
    <xf numFmtId="0" fontId="5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52" fillId="0" borderId="0" xfId="0" applyFont="1"/>
    <xf numFmtId="0" fontId="53" fillId="0" borderId="0" xfId="0" applyFont="1"/>
    <xf numFmtId="0" fontId="5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3" fillId="0" borderId="0" xfId="0" applyFont="1" applyAlignment="1">
      <alignment horizontal="left"/>
    </xf>
    <xf numFmtId="4" fontId="12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6" xfId="0" applyNumberFormat="1" applyFont="1" applyFill="1" applyBorder="1" applyAlignment="1" applyProtection="1">
      <alignment horizontal="center" vertical="top" wrapText="1"/>
      <protection locked="0"/>
    </xf>
    <xf numFmtId="170" fontId="13" fillId="9" borderId="19" xfId="1" applyNumberFormat="1" applyFont="1" applyFill="1" applyBorder="1" applyAlignment="1">
      <alignment horizontal="right" vertical="center"/>
    </xf>
    <xf numFmtId="170" fontId="13" fillId="9" borderId="22" xfId="1" applyNumberFormat="1" applyFont="1" applyFill="1" applyBorder="1" applyAlignment="1">
      <alignment horizontal="right" vertical="center"/>
    </xf>
    <xf numFmtId="170" fontId="19" fillId="9" borderId="22" xfId="1" applyNumberFormat="1" applyFont="1" applyFill="1" applyBorder="1" applyAlignment="1" applyProtection="1">
      <alignment horizontal="right" vertical="center"/>
      <protection locked="0"/>
    </xf>
    <xf numFmtId="170" fontId="13" fillId="7" borderId="36" xfId="1" applyNumberFormat="1" applyFont="1" applyFill="1" applyBorder="1" applyAlignment="1">
      <alignment horizontal="right" vertical="center"/>
    </xf>
    <xf numFmtId="170" fontId="13" fillId="7" borderId="22" xfId="1" applyNumberFormat="1" applyFont="1" applyFill="1" applyBorder="1" applyAlignment="1">
      <alignment horizontal="right" vertical="center"/>
    </xf>
    <xf numFmtId="170" fontId="13" fillId="7" borderId="27" xfId="1" applyNumberFormat="1" applyFont="1" applyFill="1" applyBorder="1" applyAlignment="1">
      <alignment horizontal="right" vertical="center"/>
    </xf>
    <xf numFmtId="0" fontId="29" fillId="0" borderId="0" xfId="2" applyAlignment="1" applyProtection="1"/>
    <xf numFmtId="165" fontId="29" fillId="0" borderId="0" xfId="2" applyNumberFormat="1" applyFill="1" applyBorder="1" applyAlignment="1" applyProtection="1">
      <alignment vertical="center"/>
    </xf>
    <xf numFmtId="165" fontId="55" fillId="0" borderId="0" xfId="2" applyNumberFormat="1" applyFont="1" applyFill="1" applyBorder="1" applyAlignment="1" applyProtection="1">
      <alignment vertical="center"/>
    </xf>
    <xf numFmtId="1" fontId="29" fillId="0" borderId="0" xfId="2" applyNumberFormat="1" applyFill="1" applyBorder="1" applyAlignment="1" applyProtection="1"/>
    <xf numFmtId="175" fontId="29" fillId="0" borderId="0" xfId="2" applyNumberFormat="1" applyFont="1" applyFill="1" applyBorder="1" applyAlignment="1" applyProtection="1">
      <alignment vertical="center"/>
    </xf>
    <xf numFmtId="176" fontId="57" fillId="0" borderId="0" xfId="8" applyNumberFormat="1" applyFont="1" applyFill="1" applyBorder="1" applyAlignment="1" applyProtection="1">
      <alignment vertical="center"/>
    </xf>
    <xf numFmtId="1" fontId="13" fillId="3" borderId="40" xfId="7" applyNumberFormat="1" applyFont="1" applyFill="1" applyBorder="1" applyAlignment="1">
      <alignment vertical="center"/>
    </xf>
    <xf numFmtId="166" fontId="13" fillId="3" borderId="39" xfId="6" applyNumberFormat="1" applyFont="1" applyFill="1" applyBorder="1" applyAlignment="1">
      <alignment horizontal="center" vertical="center"/>
    </xf>
    <xf numFmtId="1" fontId="13" fillId="3" borderId="23" xfId="7" applyNumberFormat="1" applyFont="1" applyFill="1" applyBorder="1" applyAlignment="1">
      <alignment vertical="center"/>
    </xf>
    <xf numFmtId="166" fontId="13" fillId="3" borderId="24" xfId="7" applyNumberFormat="1" applyFont="1" applyFill="1" applyBorder="1" applyAlignment="1">
      <alignment horizontal="center" vertical="center"/>
    </xf>
    <xf numFmtId="170" fontId="38" fillId="3" borderId="20" xfId="1" applyNumberFormat="1" applyFont="1" applyFill="1" applyBorder="1" applyAlignment="1">
      <alignment horizontal="right" vertical="center"/>
    </xf>
    <xf numFmtId="170" fontId="38" fillId="3" borderId="21" xfId="1" applyNumberFormat="1" applyFont="1" applyFill="1" applyBorder="1" applyAlignment="1">
      <alignment horizontal="right" vertical="center"/>
    </xf>
    <xf numFmtId="170" fontId="38" fillId="3" borderId="22" xfId="1" applyNumberFormat="1" applyFont="1" applyFill="1" applyBorder="1" applyAlignment="1">
      <alignment horizontal="right" vertical="center"/>
    </xf>
    <xf numFmtId="170" fontId="38" fillId="0" borderId="43" xfId="14" applyNumberFormat="1" applyFont="1" applyFill="1" applyBorder="1" applyAlignment="1">
      <alignment horizontal="right" vertical="center"/>
    </xf>
    <xf numFmtId="170" fontId="38" fillId="0" borderId="42" xfId="14" applyNumberFormat="1" applyFont="1" applyFill="1" applyBorder="1" applyAlignment="1">
      <alignment horizontal="right" vertical="center"/>
    </xf>
    <xf numFmtId="170" fontId="38" fillId="0" borderId="41" xfId="14" applyNumberFormat="1" applyFont="1" applyFill="1" applyBorder="1" applyAlignment="1">
      <alignment horizontal="right" vertical="center"/>
    </xf>
    <xf numFmtId="170" fontId="38" fillId="0" borderId="46" xfId="14" applyNumberFormat="1" applyFont="1" applyFill="1" applyBorder="1" applyAlignment="1">
      <alignment horizontal="right" vertical="center"/>
    </xf>
    <xf numFmtId="170" fontId="38" fillId="0" borderId="45" xfId="14" applyNumberFormat="1" applyFont="1" applyFill="1" applyBorder="1" applyAlignment="1">
      <alignment horizontal="right" vertical="center"/>
    </xf>
    <xf numFmtId="170" fontId="38" fillId="0" borderId="44" xfId="14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1" fontId="20" fillId="0" borderId="0" xfId="7" applyNumberFormat="1" applyFont="1" applyFill="1" applyBorder="1" applyAlignment="1">
      <alignment horizontal="left" wrapText="1"/>
    </xf>
    <xf numFmtId="1" fontId="10" fillId="0" borderId="0" xfId="7" applyNumberFormat="1" applyFont="1" applyFill="1" applyBorder="1" applyAlignment="1">
      <alignment horizontal="left" wrapText="1"/>
    </xf>
    <xf numFmtId="165" fontId="12" fillId="0" borderId="0" xfId="9" applyNumberFormat="1" applyFont="1" applyFill="1" applyBorder="1" applyAlignment="1" applyProtection="1">
      <alignment horizontal="center" vertical="top" wrapText="1"/>
      <protection locked="0"/>
    </xf>
    <xf numFmtId="1" fontId="8" fillId="0" borderId="7" xfId="4" applyNumberFormat="1" applyFont="1" applyFill="1" applyBorder="1" applyAlignment="1">
      <alignment horizontal="center" vertical="center" wrapText="1"/>
    </xf>
    <xf numFmtId="1" fontId="8" fillId="0" borderId="8" xfId="4" applyNumberFormat="1" applyFont="1" applyFill="1" applyBorder="1" applyAlignment="1">
      <alignment horizontal="center" vertical="center" wrapText="1"/>
    </xf>
    <xf numFmtId="1" fontId="8" fillId="0" borderId="11" xfId="4" applyNumberFormat="1" applyFont="1" applyFill="1" applyBorder="1" applyAlignment="1">
      <alignment horizontal="center" vertical="center" wrapText="1"/>
    </xf>
    <xf numFmtId="1" fontId="8" fillId="0" borderId="12" xfId="4" applyNumberFormat="1" applyFont="1" applyFill="1" applyBorder="1" applyAlignment="1">
      <alignment horizontal="center" vertical="center" wrapText="1"/>
    </xf>
    <xf numFmtId="1" fontId="8" fillId="0" borderId="13" xfId="4" applyNumberFormat="1" applyFont="1" applyFill="1" applyBorder="1" applyAlignment="1">
      <alignment horizontal="center" vertical="center" wrapText="1"/>
    </xf>
    <xf numFmtId="1" fontId="8" fillId="0" borderId="5" xfId="4" applyNumberFormat="1" applyFont="1" applyFill="1" applyBorder="1" applyAlignment="1">
      <alignment horizontal="center" vertical="center" wrapText="1"/>
    </xf>
    <xf numFmtId="165" fontId="12" fillId="0" borderId="14" xfId="9" applyNumberFormat="1" applyFont="1" applyFill="1" applyBorder="1" applyAlignment="1" applyProtection="1">
      <alignment horizontal="center" vertical="center" wrapText="1"/>
      <protection locked="0"/>
    </xf>
    <xf numFmtId="165" fontId="12" fillId="0" borderId="15" xfId="9" applyNumberFormat="1" applyFont="1" applyFill="1" applyBorder="1" applyAlignment="1" applyProtection="1">
      <alignment horizontal="center" vertical="center" wrapText="1"/>
      <protection locked="0"/>
    </xf>
    <xf numFmtId="165" fontId="12" fillId="0" borderId="16" xfId="9" applyNumberFormat="1" applyFont="1" applyFill="1" applyBorder="1" applyAlignment="1" applyProtection="1">
      <alignment horizontal="center" vertical="top" wrapText="1"/>
      <protection locked="0"/>
    </xf>
    <xf numFmtId="1" fontId="8" fillId="0" borderId="0" xfId="4" applyNumberFormat="1" applyFont="1" applyFill="1" applyBorder="1" applyAlignment="1">
      <alignment horizontal="center" vertical="center" wrapText="1"/>
    </xf>
    <xf numFmtId="165" fontId="12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2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35" fillId="0" borderId="0" xfId="7" applyNumberFormat="1" applyFont="1" applyFill="1" applyBorder="1" applyAlignment="1">
      <alignment horizontal="left" wrapText="1"/>
    </xf>
    <xf numFmtId="1" fontId="12" fillId="0" borderId="14" xfId="9" applyNumberFormat="1" applyFont="1" applyFill="1" applyBorder="1" applyAlignment="1" applyProtection="1">
      <alignment horizontal="center" vertical="center" wrapText="1"/>
      <protection locked="0"/>
    </xf>
    <xf numFmtId="1" fontId="12" fillId="0" borderId="15" xfId="9" applyNumberFormat="1" applyFont="1" applyFill="1" applyBorder="1" applyAlignment="1" applyProtection="1">
      <alignment horizontal="center" vertical="center" wrapText="1"/>
      <protection locked="0"/>
    </xf>
    <xf numFmtId="1" fontId="12" fillId="0" borderId="16" xfId="9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 wrapText="1"/>
    </xf>
    <xf numFmtId="1" fontId="3" fillId="0" borderId="0" xfId="9" applyNumberFormat="1" applyFont="1" applyFill="1" applyBorder="1" applyAlignment="1" applyProtection="1">
      <alignment horizontal="left" wrapText="1"/>
      <protection locked="0"/>
    </xf>
    <xf numFmtId="1" fontId="6" fillId="0" borderId="0" xfId="9" applyNumberFormat="1" applyFont="1" applyFill="1" applyBorder="1" applyAlignment="1" applyProtection="1">
      <alignment horizontal="left" wrapText="1"/>
      <protection locked="0"/>
    </xf>
    <xf numFmtId="0" fontId="0" fillId="0" borderId="8" xfId="0" applyBorder="1"/>
    <xf numFmtId="0" fontId="0" fillId="0" borderId="11" xfId="0" applyBorder="1"/>
    <xf numFmtId="0" fontId="0" fillId="0" borderId="13" xfId="0" applyBorder="1"/>
    <xf numFmtId="0" fontId="0" fillId="0" borderId="5" xfId="0" applyBorder="1"/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70" fontId="12" fillId="0" borderId="0" xfId="0" applyNumberFormat="1" applyFont="1" applyFill="1" applyBorder="1" applyAlignment="1" applyProtection="1">
      <alignment horizontal="center"/>
      <protection locked="0"/>
    </xf>
    <xf numFmtId="170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6" applyNumberFormat="1" applyFont="1" applyFill="1" applyBorder="1" applyAlignment="1">
      <alignment horizontal="center" vertical="center" wrapText="1"/>
    </xf>
    <xf numFmtId="1" fontId="8" fillId="0" borderId="1" xfId="9" applyNumberFormat="1" applyFont="1" applyFill="1" applyBorder="1" applyAlignment="1">
      <alignment horizontal="center" vertical="center" wrapText="1"/>
    </xf>
    <xf numFmtId="1" fontId="8" fillId="0" borderId="0" xfId="9" applyNumberFormat="1" applyFont="1" applyFill="1" applyBorder="1" applyAlignment="1">
      <alignment horizontal="center" vertical="center" wrapText="1"/>
    </xf>
    <xf numFmtId="1" fontId="8" fillId="0" borderId="61" xfId="9" applyNumberFormat="1" applyFont="1" applyFill="1" applyBorder="1" applyAlignment="1">
      <alignment horizontal="center" vertical="center" wrapText="1"/>
    </xf>
    <xf numFmtId="1" fontId="8" fillId="0" borderId="12" xfId="6" applyNumberFormat="1" applyFont="1" applyFill="1" applyBorder="1" applyAlignment="1">
      <alignment horizontal="center" vertical="center" wrapText="1"/>
    </xf>
    <xf numFmtId="1" fontId="8" fillId="0" borderId="13" xfId="6" applyNumberFormat="1" applyFont="1" applyFill="1" applyBorder="1" applyAlignment="1">
      <alignment horizontal="center" vertical="center" wrapText="1"/>
    </xf>
    <xf numFmtId="1" fontId="8" fillId="0" borderId="5" xfId="6" applyNumberFormat="1" applyFont="1" applyFill="1" applyBorder="1" applyAlignment="1">
      <alignment horizontal="center" vertical="center" wrapText="1"/>
    </xf>
    <xf numFmtId="170" fontId="12" fillId="0" borderId="12" xfId="0" applyNumberFormat="1" applyFont="1" applyBorder="1" applyAlignment="1" applyProtection="1">
      <alignment horizontal="center" vertical="center" wrapText="1"/>
      <protection locked="0"/>
    </xf>
    <xf numFmtId="170" fontId="12" fillId="0" borderId="13" xfId="0" applyNumberFormat="1" applyFont="1" applyBorder="1" applyAlignment="1" applyProtection="1">
      <alignment horizontal="center" vertical="center" wrapText="1"/>
      <protection locked="0"/>
    </xf>
    <xf numFmtId="170" fontId="12" fillId="0" borderId="14" xfId="0" applyNumberFormat="1" applyFont="1" applyBorder="1" applyAlignment="1" applyProtection="1">
      <alignment horizontal="center" vertical="center" wrapText="1"/>
      <protection locked="0"/>
    </xf>
    <xf numFmtId="170" fontId="12" fillId="0" borderId="15" xfId="0" applyNumberFormat="1" applyFont="1" applyBorder="1" applyAlignment="1" applyProtection="1">
      <alignment horizontal="center" vertical="center" wrapText="1"/>
      <protection locked="0"/>
    </xf>
    <xf numFmtId="170" fontId="12" fillId="0" borderId="16" xfId="0" applyNumberFormat="1" applyFont="1" applyBorder="1" applyAlignment="1" applyProtection="1">
      <alignment horizontal="center"/>
      <protection locked="0"/>
    </xf>
    <xf numFmtId="1" fontId="20" fillId="0" borderId="0" xfId="8" applyNumberFormat="1" applyFont="1" applyFill="1" applyBorder="1" applyAlignment="1"/>
    <xf numFmtId="1" fontId="26" fillId="0" borderId="0" xfId="8" applyNumberFormat="1" applyFont="1" applyFill="1" applyBorder="1" applyAlignment="1"/>
  </cellXfs>
  <cellStyles count="16">
    <cellStyle name="čárky_BilEA vysl" xfId="1"/>
    <cellStyle name="čárky_EvNezam" xfId="14"/>
    <cellStyle name="Hypertextové prepojenie" xfId="2" builtinId="8"/>
    <cellStyle name="Normal_List1" xfId="3"/>
    <cellStyle name="Normálna" xfId="0" builtinId="0"/>
    <cellStyle name="Normálna 2" xfId="11"/>
    <cellStyle name="Normálne 2" xfId="10"/>
    <cellStyle name="Normálne 2 2" xfId="13"/>
    <cellStyle name="normální_2str okresy1" xfId="4"/>
    <cellStyle name="normální_Bil 2002" xfId="5"/>
    <cellStyle name="normální_Bil2001" xfId="6"/>
    <cellStyle name="normální_BilEA vysl" xfId="7"/>
    <cellStyle name="normální_EvNezam" xfId="8"/>
    <cellStyle name="normální_narod" xfId="15"/>
    <cellStyle name="normální_Tab2" xfId="12"/>
    <cellStyle name="normální_ZamEkCinKR vysl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selection activeCell="C18" sqref="C18"/>
    </sheetView>
  </sheetViews>
  <sheetFormatPr defaultRowHeight="13.2" x14ac:dyDescent="0.25"/>
  <cols>
    <col min="1" max="1" width="3.6640625" customWidth="1"/>
    <col min="2" max="2" width="6.6640625" customWidth="1"/>
    <col min="3" max="3" width="17.44140625" customWidth="1"/>
    <col min="4" max="4" width="22.33203125" customWidth="1"/>
    <col min="5" max="5" width="57.6640625" customWidth="1"/>
    <col min="6" max="6" width="3.6640625" customWidth="1"/>
    <col min="7" max="7" width="6.6640625" customWidth="1"/>
  </cols>
  <sheetData>
    <row r="1" spans="1:9" s="517" customFormat="1" ht="15" customHeight="1" x14ac:dyDescent="0.25">
      <c r="A1" s="516" t="s">
        <v>217</v>
      </c>
      <c r="E1" s="518"/>
      <c r="F1" s="519"/>
      <c r="G1" s="515"/>
      <c r="H1" s="515"/>
      <c r="I1" s="515"/>
    </row>
    <row r="2" spans="1:9" s="517" customFormat="1" ht="15" customHeight="1" x14ac:dyDescent="0.25">
      <c r="A2" s="519" t="s">
        <v>218</v>
      </c>
      <c r="B2" s="515"/>
      <c r="C2" s="515"/>
      <c r="D2" s="515"/>
      <c r="H2" s="515"/>
      <c r="I2" s="515"/>
    </row>
    <row r="3" spans="1:9" s="517" customFormat="1" ht="15" customHeight="1" x14ac:dyDescent="0.25">
      <c r="A3" s="516"/>
      <c r="E3" s="518"/>
      <c r="F3" s="519"/>
      <c r="G3" s="515"/>
      <c r="H3" s="515"/>
      <c r="I3" s="515"/>
    </row>
    <row r="4" spans="1:9" s="517" customFormat="1" x14ac:dyDescent="0.25">
      <c r="A4" s="517" t="s">
        <v>213</v>
      </c>
      <c r="F4" s="520"/>
    </row>
    <row r="5" spans="1:9" s="517" customFormat="1" x14ac:dyDescent="0.25">
      <c r="A5" s="515" t="s">
        <v>214</v>
      </c>
      <c r="B5" s="515"/>
      <c r="F5" s="521"/>
    </row>
    <row r="6" spans="1:9" s="517" customFormat="1" x14ac:dyDescent="0.25">
      <c r="A6" s="515"/>
      <c r="B6" s="515"/>
      <c r="F6" s="521"/>
    </row>
    <row r="7" spans="1:9" s="517" customFormat="1" x14ac:dyDescent="0.25">
      <c r="A7" s="522" t="s">
        <v>208</v>
      </c>
      <c r="F7" s="523"/>
      <c r="G7" s="520"/>
      <c r="H7" s="520"/>
      <c r="I7" s="520"/>
    </row>
    <row r="8" spans="1:9" s="517" customFormat="1" x14ac:dyDescent="0.25">
      <c r="A8" s="523" t="s">
        <v>209</v>
      </c>
      <c r="B8" s="520"/>
      <c r="F8" s="523"/>
      <c r="G8" s="520"/>
      <c r="H8" s="520"/>
      <c r="I8" s="520"/>
    </row>
    <row r="9" spans="1:9" x14ac:dyDescent="0.25">
      <c r="A9" s="513">
        <v>7</v>
      </c>
      <c r="B9" t="s">
        <v>192</v>
      </c>
      <c r="F9" s="514"/>
      <c r="G9" s="515"/>
      <c r="H9" s="515"/>
      <c r="I9" s="515"/>
    </row>
    <row r="10" spans="1:9" x14ac:dyDescent="0.25">
      <c r="A10" s="514">
        <v>7</v>
      </c>
      <c r="B10" s="515" t="s">
        <v>1</v>
      </c>
      <c r="C10" s="515"/>
      <c r="D10" s="515"/>
      <c r="F10" s="514"/>
      <c r="G10" s="515"/>
      <c r="H10" s="515"/>
      <c r="I10" s="515"/>
    </row>
    <row r="11" spans="1:9" x14ac:dyDescent="0.25">
      <c r="A11" s="513"/>
      <c r="B11" s="532" t="s">
        <v>193</v>
      </c>
      <c r="C11" s="532" t="s">
        <v>194</v>
      </c>
      <c r="D11" s="532"/>
      <c r="E11" s="532"/>
      <c r="F11" s="514"/>
      <c r="G11" s="515"/>
      <c r="H11" s="515"/>
      <c r="I11" s="515"/>
    </row>
    <row r="12" spans="1:9" x14ac:dyDescent="0.25">
      <c r="A12" s="513"/>
      <c r="C12" s="515" t="s">
        <v>195</v>
      </c>
      <c r="D12" s="515"/>
    </row>
    <row r="13" spans="1:9" x14ac:dyDescent="0.25">
      <c r="A13" s="513"/>
      <c r="B13" s="532" t="s">
        <v>196</v>
      </c>
      <c r="C13" s="532" t="s">
        <v>197</v>
      </c>
      <c r="D13" s="532"/>
      <c r="E13" s="532"/>
      <c r="F13" s="514"/>
      <c r="G13" s="515"/>
      <c r="H13" s="515"/>
      <c r="I13" s="515"/>
    </row>
    <row r="14" spans="1:9" x14ac:dyDescent="0.25">
      <c r="A14" s="513"/>
      <c r="C14" s="515" t="s">
        <v>198</v>
      </c>
      <c r="D14" s="515"/>
    </row>
    <row r="15" spans="1:9" x14ac:dyDescent="0.25">
      <c r="A15" s="513"/>
      <c r="B15" s="532" t="s">
        <v>199</v>
      </c>
      <c r="C15" s="532" t="s">
        <v>200</v>
      </c>
      <c r="D15" s="532"/>
      <c r="E15" s="532"/>
      <c r="F15" s="514"/>
      <c r="G15" s="515"/>
      <c r="H15" s="515"/>
      <c r="I15" s="515"/>
    </row>
    <row r="16" spans="1:9" x14ac:dyDescent="0.25">
      <c r="A16" s="513"/>
      <c r="C16" s="515" t="s">
        <v>201</v>
      </c>
      <c r="D16" s="515"/>
      <c r="F16" s="514"/>
      <c r="G16" s="515"/>
      <c r="H16" s="515"/>
      <c r="I16" s="515"/>
    </row>
    <row r="17" spans="1:9" x14ac:dyDescent="0.25">
      <c r="A17" s="513"/>
      <c r="B17" s="532" t="s">
        <v>202</v>
      </c>
      <c r="C17" s="532" t="s">
        <v>203</v>
      </c>
      <c r="D17" s="532"/>
      <c r="E17" s="532"/>
      <c r="F17" s="514"/>
      <c r="G17" s="515"/>
      <c r="H17" s="515"/>
      <c r="I17" s="515"/>
    </row>
    <row r="18" spans="1:9" x14ac:dyDescent="0.25">
      <c r="A18" s="513"/>
      <c r="C18" s="515" t="s">
        <v>204</v>
      </c>
      <c r="D18" s="515"/>
      <c r="I18" s="515"/>
    </row>
    <row r="19" spans="1:9" x14ac:dyDescent="0.25">
      <c r="A19" s="513"/>
      <c r="B19" s="532" t="s">
        <v>205</v>
      </c>
      <c r="C19" s="532" t="s">
        <v>206</v>
      </c>
      <c r="D19" s="532"/>
      <c r="E19" s="532"/>
      <c r="F19" s="514"/>
      <c r="G19" s="515"/>
      <c r="H19" s="515"/>
      <c r="I19" s="515"/>
    </row>
    <row r="20" spans="1:9" x14ac:dyDescent="0.25">
      <c r="C20" s="515" t="s">
        <v>207</v>
      </c>
      <c r="D20" s="515"/>
    </row>
    <row r="35" spans="5:5" x14ac:dyDescent="0.25">
      <c r="E35" t="s">
        <v>212</v>
      </c>
    </row>
    <row r="42" spans="5:5" x14ac:dyDescent="0.25">
      <c r="E42" t="s">
        <v>212</v>
      </c>
    </row>
  </sheetData>
  <hyperlinks>
    <hyperlink ref="B11:E11" location="T7_1!A1" display="T 7-1."/>
    <hyperlink ref="B13:E13" location="T7_2!A1" display="T 7-2. "/>
    <hyperlink ref="B15:E15" location="T7_3!A1" display="T 7-3."/>
    <hyperlink ref="B17:E17" location="T7_4!A1" display="T 7-4."/>
    <hyperlink ref="B19:E19" location="T7_5!A1" display="T 7-5.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showGridLines="0" showOutlineSymbols="0" zoomScaleNormal="100" workbookViewId="0">
      <pane xSplit="2" ySplit="7" topLeftCell="C62" activePane="bottomRight" state="frozen"/>
      <selection activeCell="C15" sqref="C15"/>
      <selection pane="topRight" activeCell="C15" sqref="C15"/>
      <selection pane="bottomLeft" activeCell="C15" sqref="C15"/>
      <selection pane="bottomRight" activeCell="H14" sqref="H14"/>
    </sheetView>
  </sheetViews>
  <sheetFormatPr defaultColWidth="10.33203125" defaultRowHeight="12.6" customHeight="1" outlineLevelRow="1" x14ac:dyDescent="0.2"/>
  <cols>
    <col min="1" max="1" width="14.109375" style="101" customWidth="1"/>
    <col min="2" max="2" width="4" style="102" customWidth="1"/>
    <col min="3" max="3" width="8.109375" style="104" customWidth="1"/>
    <col min="4" max="4" width="6.88671875" style="104" customWidth="1"/>
    <col min="5" max="5" width="7.33203125" style="104" customWidth="1"/>
    <col min="6" max="7" width="6.6640625" style="104" customWidth="1"/>
    <col min="8" max="8" width="8.44140625" style="104" customWidth="1"/>
    <col min="9" max="9" width="7.109375" style="105" customWidth="1"/>
    <col min="10" max="10" width="7.33203125" style="105" customWidth="1"/>
    <col min="11" max="11" width="10.33203125" style="106" customWidth="1"/>
    <col min="12" max="12" width="4" style="102" customWidth="1"/>
    <col min="13" max="13" width="8.109375" style="104" customWidth="1"/>
    <col min="14" max="14" width="6.88671875" style="104" customWidth="1"/>
    <col min="15" max="15" width="7.33203125" style="104" customWidth="1"/>
    <col min="16" max="17" width="6.6640625" style="104" customWidth="1"/>
    <col min="18" max="18" width="7.109375" style="104" customWidth="1"/>
    <col min="19" max="19" width="7.109375" style="105" customWidth="1"/>
    <col min="20" max="20" width="6.44140625" style="105" customWidth="1"/>
    <col min="21" max="21" width="2.88671875" style="106" customWidth="1"/>
    <col min="22" max="28" width="2.88671875" style="108" customWidth="1"/>
    <col min="29" max="16384" width="10.33203125" style="108"/>
  </cols>
  <sheetData>
    <row r="1" spans="1:21" s="4" customFormat="1" ht="13.8" collapsed="1" x14ac:dyDescent="0.25">
      <c r="A1" s="1" t="s">
        <v>0</v>
      </c>
      <c r="B1" s="2"/>
      <c r="C1" s="3"/>
      <c r="D1" s="3"/>
      <c r="E1" s="3"/>
      <c r="F1" s="3"/>
      <c r="J1" s="5" t="s">
        <v>1</v>
      </c>
      <c r="K1" s="3"/>
      <c r="L1" s="2"/>
      <c r="M1" s="3"/>
      <c r="N1" s="3"/>
      <c r="O1" s="3"/>
      <c r="P1" s="3"/>
      <c r="T1" s="5"/>
    </row>
    <row r="2" spans="1:21" s="4" customFormat="1" ht="15.6" x14ac:dyDescent="0.3">
      <c r="A2" s="143" t="s">
        <v>36</v>
      </c>
      <c r="B2" s="6"/>
      <c r="C2" s="7"/>
      <c r="D2" s="7"/>
      <c r="E2" s="7"/>
      <c r="F2" s="7"/>
      <c r="G2" s="7"/>
      <c r="H2" s="7"/>
      <c r="I2" s="8"/>
      <c r="J2" s="8"/>
      <c r="L2" s="6"/>
      <c r="M2" s="7"/>
      <c r="N2" s="534" t="s">
        <v>216</v>
      </c>
      <c r="O2" s="533"/>
      <c r="P2" s="7"/>
      <c r="Q2" s="7"/>
      <c r="R2" s="7"/>
      <c r="S2" s="8"/>
      <c r="T2" s="8"/>
    </row>
    <row r="3" spans="1:21" s="14" customFormat="1" ht="15.6" x14ac:dyDescent="0.25">
      <c r="A3" s="9" t="s">
        <v>37</v>
      </c>
      <c r="B3" s="10"/>
      <c r="C3" s="11"/>
      <c r="D3" s="11"/>
      <c r="E3" s="11"/>
      <c r="F3" s="11"/>
      <c r="G3" s="12"/>
      <c r="H3" s="12"/>
      <c r="I3" s="13"/>
      <c r="J3" s="13"/>
      <c r="L3" s="10"/>
      <c r="M3" s="11"/>
      <c r="N3" s="11"/>
      <c r="O3" s="11"/>
      <c r="P3" s="11"/>
      <c r="Q3" s="12"/>
      <c r="R3" s="12"/>
      <c r="S3" s="13"/>
      <c r="T3" s="13"/>
    </row>
    <row r="4" spans="1:21" s="20" customFormat="1" ht="12" customHeight="1" thickBot="1" x14ac:dyDescent="0.3">
      <c r="A4" s="15" t="s">
        <v>38</v>
      </c>
      <c r="B4" s="16"/>
      <c r="C4" s="17"/>
      <c r="D4" s="17"/>
      <c r="E4" s="17"/>
      <c r="F4" s="17"/>
      <c r="G4" s="15"/>
      <c r="H4" s="18"/>
      <c r="I4" s="18"/>
      <c r="J4" s="19" t="s">
        <v>39</v>
      </c>
      <c r="L4" s="16"/>
      <c r="M4" s="17"/>
      <c r="N4" s="17"/>
      <c r="O4" s="17"/>
      <c r="P4" s="17"/>
      <c r="Q4" s="15"/>
      <c r="R4" s="18"/>
      <c r="S4" s="18"/>
      <c r="T4" s="19"/>
    </row>
    <row r="5" spans="1:21" s="24" customFormat="1" ht="12.75" customHeight="1" collapsed="1" x14ac:dyDescent="0.25">
      <c r="A5" s="556" t="s">
        <v>2</v>
      </c>
      <c r="B5" s="559" t="s">
        <v>3</v>
      </c>
      <c r="C5" s="562" t="s">
        <v>4</v>
      </c>
      <c r="D5" s="564" t="s">
        <v>219</v>
      </c>
      <c r="E5" s="564"/>
      <c r="F5" s="564"/>
      <c r="G5" s="564"/>
      <c r="H5" s="564"/>
      <c r="I5" s="564"/>
      <c r="J5" s="21"/>
      <c r="K5" s="6"/>
      <c r="L5" s="565"/>
      <c r="M5" s="566"/>
      <c r="N5" s="555"/>
      <c r="O5" s="555"/>
      <c r="P5" s="555"/>
      <c r="Q5" s="555"/>
      <c r="R5" s="555"/>
      <c r="S5" s="555"/>
      <c r="T5" s="22"/>
      <c r="U5" s="23"/>
    </row>
    <row r="6" spans="1:21" s="24" customFormat="1" ht="32.4" x14ac:dyDescent="0.25">
      <c r="A6" s="557"/>
      <c r="B6" s="560"/>
      <c r="C6" s="563"/>
      <c r="D6" s="25" t="s">
        <v>5</v>
      </c>
      <c r="E6" s="25" t="s">
        <v>6</v>
      </c>
      <c r="F6" s="25" t="s">
        <v>7</v>
      </c>
      <c r="G6" s="26" t="s">
        <v>8</v>
      </c>
      <c r="H6" s="25" t="s">
        <v>9</v>
      </c>
      <c r="I6" s="27" t="s">
        <v>10</v>
      </c>
      <c r="J6" s="27" t="s">
        <v>11</v>
      </c>
      <c r="K6" s="6"/>
      <c r="L6" s="565"/>
      <c r="M6" s="566"/>
      <c r="N6" s="28"/>
      <c r="O6" s="28"/>
      <c r="P6" s="28"/>
      <c r="Q6" s="28"/>
      <c r="R6" s="28"/>
      <c r="S6" s="28"/>
      <c r="T6" s="28"/>
      <c r="U6" s="23"/>
    </row>
    <row r="7" spans="1:21" s="36" customFormat="1" ht="22.2" thickBot="1" x14ac:dyDescent="0.25">
      <c r="A7" s="558"/>
      <c r="B7" s="561"/>
      <c r="C7" s="29" t="s">
        <v>12</v>
      </c>
      <c r="D7" s="30" t="s">
        <v>13</v>
      </c>
      <c r="E7" s="30" t="s">
        <v>14</v>
      </c>
      <c r="F7" s="30" t="s">
        <v>222</v>
      </c>
      <c r="G7" s="30" t="s">
        <v>15</v>
      </c>
      <c r="H7" s="30" t="s">
        <v>16</v>
      </c>
      <c r="I7" s="31" t="s">
        <v>17</v>
      </c>
      <c r="J7" s="31" t="s">
        <v>18</v>
      </c>
      <c r="K7" s="32"/>
      <c r="L7" s="565"/>
      <c r="M7" s="33"/>
      <c r="N7" s="34"/>
      <c r="O7" s="34"/>
      <c r="P7" s="34"/>
      <c r="Q7" s="34"/>
      <c r="R7" s="34"/>
      <c r="S7" s="34"/>
      <c r="T7" s="34"/>
      <c r="U7" s="35"/>
    </row>
    <row r="8" spans="1:21" s="16" customFormat="1" ht="12.6" customHeight="1" x14ac:dyDescent="0.25">
      <c r="A8" s="37" t="s">
        <v>19</v>
      </c>
      <c r="B8" s="146">
        <v>2018</v>
      </c>
      <c r="C8" s="38">
        <v>7846975</v>
      </c>
      <c r="D8" s="39">
        <v>704411</v>
      </c>
      <c r="E8" s="39">
        <v>3850829</v>
      </c>
      <c r="F8" s="39">
        <v>1421704</v>
      </c>
      <c r="G8" s="39">
        <v>192223</v>
      </c>
      <c r="H8" s="39">
        <v>456149</v>
      </c>
      <c r="I8" s="39">
        <v>49108</v>
      </c>
      <c r="J8" s="40">
        <v>1172551</v>
      </c>
      <c r="L8" s="41"/>
      <c r="M8" s="42"/>
      <c r="N8" s="42"/>
      <c r="O8" s="42"/>
      <c r="P8" s="42"/>
      <c r="Q8" s="42"/>
      <c r="R8" s="42"/>
      <c r="S8" s="42"/>
      <c r="T8" s="42"/>
    </row>
    <row r="9" spans="1:21" s="16" customFormat="1" ht="12.6" customHeight="1" x14ac:dyDescent="0.25">
      <c r="A9" s="43"/>
      <c r="B9" s="147">
        <v>2019</v>
      </c>
      <c r="C9" s="44">
        <v>8173054</v>
      </c>
      <c r="D9" s="45">
        <v>740764</v>
      </c>
      <c r="E9" s="45">
        <v>3976023</v>
      </c>
      <c r="F9" s="45">
        <v>1491548</v>
      </c>
      <c r="G9" s="45">
        <v>202467</v>
      </c>
      <c r="H9" s="45">
        <v>480245</v>
      </c>
      <c r="I9" s="45">
        <v>49984</v>
      </c>
      <c r="J9" s="46">
        <v>1232020</v>
      </c>
      <c r="L9" s="47"/>
      <c r="M9" s="48"/>
      <c r="N9" s="48"/>
      <c r="O9" s="48"/>
      <c r="P9" s="48"/>
      <c r="Q9" s="48"/>
      <c r="R9" s="48"/>
      <c r="S9" s="48"/>
      <c r="T9" s="48"/>
    </row>
    <row r="10" spans="1:21" s="16" customFormat="1" ht="12.6" customHeight="1" x14ac:dyDescent="0.25">
      <c r="A10" s="43"/>
      <c r="B10" s="148">
        <v>2020</v>
      </c>
      <c r="C10" s="44">
        <v>8252396</v>
      </c>
      <c r="D10" s="45">
        <v>754246</v>
      </c>
      <c r="E10" s="45">
        <v>3984109</v>
      </c>
      <c r="F10" s="45">
        <v>1522271</v>
      </c>
      <c r="G10" s="45">
        <v>204150</v>
      </c>
      <c r="H10" s="45">
        <v>492543</v>
      </c>
      <c r="I10" s="45">
        <v>49963</v>
      </c>
      <c r="J10" s="46">
        <v>1245112</v>
      </c>
      <c r="L10" s="49"/>
      <c r="M10" s="48"/>
      <c r="N10" s="48"/>
      <c r="O10" s="48"/>
      <c r="P10" s="48"/>
      <c r="Q10" s="48"/>
      <c r="R10" s="48"/>
      <c r="S10" s="48"/>
      <c r="T10" s="48"/>
    </row>
    <row r="11" spans="1:21" s="16" customFormat="1" ht="12.6" customHeight="1" x14ac:dyDescent="0.25">
      <c r="A11" s="43"/>
      <c r="B11" s="149">
        <v>2021</v>
      </c>
      <c r="C11" s="44">
        <v>8654847</v>
      </c>
      <c r="D11" s="45">
        <v>801438</v>
      </c>
      <c r="E11" s="45">
        <v>4116607</v>
      </c>
      <c r="F11" s="45">
        <v>1617534</v>
      </c>
      <c r="G11" s="45">
        <v>216539</v>
      </c>
      <c r="H11" s="45">
        <v>521904</v>
      </c>
      <c r="I11" s="45">
        <v>52516</v>
      </c>
      <c r="J11" s="46">
        <v>1328309</v>
      </c>
      <c r="L11" s="50"/>
      <c r="M11" s="48"/>
      <c r="N11" s="48"/>
      <c r="O11" s="48"/>
      <c r="P11" s="48"/>
      <c r="Q11" s="48"/>
      <c r="R11" s="48"/>
      <c r="S11" s="48"/>
      <c r="T11" s="48"/>
    </row>
    <row r="12" spans="1:21" s="16" customFormat="1" ht="12.6" customHeight="1" x14ac:dyDescent="0.25">
      <c r="A12" s="51"/>
      <c r="B12" s="150">
        <v>2022</v>
      </c>
      <c r="C12" s="52">
        <v>9551577</v>
      </c>
      <c r="D12" s="53">
        <v>884300</v>
      </c>
      <c r="E12" s="53">
        <v>4528330</v>
      </c>
      <c r="F12" s="53">
        <v>1786241</v>
      </c>
      <c r="G12" s="53">
        <v>240642</v>
      </c>
      <c r="H12" s="53">
        <v>582910</v>
      </c>
      <c r="I12" s="53">
        <v>58974</v>
      </c>
      <c r="J12" s="54">
        <v>1470180</v>
      </c>
      <c r="L12" s="50"/>
      <c r="M12" s="48"/>
      <c r="N12" s="48"/>
      <c r="O12" s="48"/>
      <c r="P12" s="48"/>
      <c r="Q12" s="48"/>
      <c r="R12" s="48"/>
      <c r="S12" s="48"/>
      <c r="T12" s="48"/>
    </row>
    <row r="13" spans="1:21" s="16" customFormat="1" ht="12.6" customHeight="1" x14ac:dyDescent="0.25">
      <c r="A13" s="55" t="s">
        <v>20</v>
      </c>
      <c r="B13" s="151">
        <v>2018</v>
      </c>
      <c r="C13" s="56">
        <v>2261940</v>
      </c>
      <c r="D13" s="57">
        <v>199357</v>
      </c>
      <c r="E13" s="57">
        <v>1107313</v>
      </c>
      <c r="F13" s="57">
        <v>409273</v>
      </c>
      <c r="G13" s="57">
        <v>58210</v>
      </c>
      <c r="H13" s="57">
        <v>135339</v>
      </c>
      <c r="I13" s="57">
        <v>15197</v>
      </c>
      <c r="J13" s="58">
        <v>337251</v>
      </c>
      <c r="L13" s="41"/>
      <c r="M13" s="42"/>
      <c r="N13" s="42"/>
      <c r="O13" s="42"/>
      <c r="P13" s="42"/>
      <c r="Q13" s="42"/>
      <c r="R13" s="42"/>
      <c r="S13" s="42"/>
      <c r="T13" s="42"/>
    </row>
    <row r="14" spans="1:21" s="16" customFormat="1" ht="12.6" customHeight="1" x14ac:dyDescent="0.25">
      <c r="A14" s="55"/>
      <c r="B14" s="152">
        <v>2019</v>
      </c>
      <c r="C14" s="56">
        <v>2370424</v>
      </c>
      <c r="D14" s="57">
        <v>210856</v>
      </c>
      <c r="E14" s="57">
        <v>1150112</v>
      </c>
      <c r="F14" s="57">
        <v>432320</v>
      </c>
      <c r="G14" s="57">
        <v>61545</v>
      </c>
      <c r="H14" s="57">
        <v>143349</v>
      </c>
      <c r="I14" s="57">
        <v>15592</v>
      </c>
      <c r="J14" s="58">
        <v>356649</v>
      </c>
      <c r="L14" s="47"/>
      <c r="M14" s="42"/>
      <c r="N14" s="42"/>
      <c r="O14" s="42"/>
      <c r="P14" s="42"/>
      <c r="Q14" s="42"/>
      <c r="R14" s="42"/>
      <c r="S14" s="42"/>
      <c r="T14" s="42"/>
    </row>
    <row r="15" spans="1:21" s="16" customFormat="1" ht="12.6" customHeight="1" x14ac:dyDescent="0.25">
      <c r="A15" s="60"/>
      <c r="B15" s="153">
        <v>2020</v>
      </c>
      <c r="C15" s="56">
        <v>2407957</v>
      </c>
      <c r="D15" s="57">
        <v>216030</v>
      </c>
      <c r="E15" s="57">
        <v>1159702</v>
      </c>
      <c r="F15" s="57">
        <v>443694</v>
      </c>
      <c r="G15" s="57">
        <v>62338</v>
      </c>
      <c r="H15" s="57">
        <v>147780</v>
      </c>
      <c r="I15" s="57">
        <v>15783</v>
      </c>
      <c r="J15" s="58">
        <v>362629</v>
      </c>
      <c r="L15" s="49"/>
      <c r="M15" s="42"/>
      <c r="N15" s="42"/>
      <c r="O15" s="42"/>
      <c r="P15" s="42"/>
      <c r="Q15" s="42"/>
      <c r="R15" s="42"/>
      <c r="S15" s="42"/>
      <c r="T15" s="42"/>
    </row>
    <row r="16" spans="1:21" s="16" customFormat="1" ht="12.6" customHeight="1" x14ac:dyDescent="0.25">
      <c r="A16" s="55"/>
      <c r="B16" s="154">
        <v>2021</v>
      </c>
      <c r="C16" s="56">
        <v>2505543</v>
      </c>
      <c r="D16" s="57">
        <v>227498</v>
      </c>
      <c r="E16" s="57">
        <v>1188047</v>
      </c>
      <c r="F16" s="57">
        <v>468227</v>
      </c>
      <c r="G16" s="57">
        <v>65711</v>
      </c>
      <c r="H16" s="57">
        <v>156103</v>
      </c>
      <c r="I16" s="57">
        <v>16506</v>
      </c>
      <c r="J16" s="58">
        <v>383452</v>
      </c>
      <c r="L16" s="50"/>
      <c r="M16" s="42"/>
      <c r="N16" s="42"/>
      <c r="O16" s="42"/>
      <c r="P16" s="42"/>
      <c r="Q16" s="42"/>
      <c r="R16" s="42"/>
      <c r="S16" s="42"/>
      <c r="T16" s="42"/>
    </row>
    <row r="17" spans="1:20" s="16" customFormat="1" ht="12.6" customHeight="1" x14ac:dyDescent="0.25">
      <c r="A17" s="55"/>
      <c r="B17" s="154">
        <v>2022</v>
      </c>
      <c r="C17" s="56">
        <v>2716994</v>
      </c>
      <c r="D17" s="57">
        <v>246600</v>
      </c>
      <c r="E17" s="57">
        <v>1283568</v>
      </c>
      <c r="F17" s="57">
        <v>508390</v>
      </c>
      <c r="G17" s="57">
        <v>71517</v>
      </c>
      <c r="H17" s="57">
        <v>172035</v>
      </c>
      <c r="I17" s="57">
        <v>18149</v>
      </c>
      <c r="J17" s="58">
        <v>416735</v>
      </c>
      <c r="L17" s="50"/>
      <c r="M17" s="42"/>
      <c r="N17" s="42"/>
      <c r="O17" s="42"/>
      <c r="P17" s="42"/>
      <c r="Q17" s="42"/>
      <c r="R17" s="42"/>
      <c r="S17" s="42"/>
      <c r="T17" s="42"/>
    </row>
    <row r="18" spans="1:20" s="16" customFormat="1" ht="12.6" customHeight="1" x14ac:dyDescent="0.25">
      <c r="A18" s="63" t="s">
        <v>21</v>
      </c>
      <c r="B18" s="64">
        <v>2018</v>
      </c>
      <c r="C18" s="65">
        <v>2261940</v>
      </c>
      <c r="D18" s="66">
        <v>199357</v>
      </c>
      <c r="E18" s="66">
        <v>1107313</v>
      </c>
      <c r="F18" s="66">
        <v>409273</v>
      </c>
      <c r="G18" s="66">
        <v>58210</v>
      </c>
      <c r="H18" s="66">
        <v>135339</v>
      </c>
      <c r="I18" s="66">
        <v>15197</v>
      </c>
      <c r="J18" s="67">
        <v>337251</v>
      </c>
      <c r="L18" s="41"/>
      <c r="M18" s="68"/>
      <c r="N18" s="68"/>
      <c r="O18" s="68"/>
      <c r="P18" s="68"/>
      <c r="Q18" s="68"/>
      <c r="R18" s="68"/>
      <c r="S18" s="68"/>
      <c r="T18" s="68"/>
    </row>
    <row r="19" spans="1:20" s="16" customFormat="1" ht="12.6" customHeight="1" x14ac:dyDescent="0.25">
      <c r="A19" s="69"/>
      <c r="B19" s="70">
        <v>2019</v>
      </c>
      <c r="C19" s="71">
        <v>2370424</v>
      </c>
      <c r="D19" s="72">
        <v>210856</v>
      </c>
      <c r="E19" s="72">
        <v>1150112</v>
      </c>
      <c r="F19" s="72">
        <v>432320</v>
      </c>
      <c r="G19" s="72">
        <v>61545</v>
      </c>
      <c r="H19" s="72">
        <v>143349</v>
      </c>
      <c r="I19" s="72">
        <v>15592</v>
      </c>
      <c r="J19" s="73">
        <v>356649</v>
      </c>
      <c r="L19" s="47"/>
      <c r="M19" s="68"/>
      <c r="N19" s="68"/>
      <c r="O19" s="68"/>
      <c r="P19" s="68"/>
      <c r="Q19" s="68"/>
      <c r="R19" s="68"/>
      <c r="S19" s="68"/>
      <c r="T19" s="68"/>
    </row>
    <row r="20" spans="1:20" s="16" customFormat="1" ht="12.6" customHeight="1" x14ac:dyDescent="0.25">
      <c r="A20" s="69"/>
      <c r="B20" s="74">
        <v>2020</v>
      </c>
      <c r="C20" s="71">
        <v>2407957</v>
      </c>
      <c r="D20" s="72">
        <v>216030</v>
      </c>
      <c r="E20" s="72">
        <v>1159702</v>
      </c>
      <c r="F20" s="72">
        <v>443694</v>
      </c>
      <c r="G20" s="72">
        <v>62338</v>
      </c>
      <c r="H20" s="72">
        <v>147780</v>
      </c>
      <c r="I20" s="72">
        <v>15783</v>
      </c>
      <c r="J20" s="73">
        <v>362629</v>
      </c>
      <c r="L20" s="49"/>
      <c r="M20" s="68"/>
      <c r="N20" s="68"/>
      <c r="O20" s="68"/>
      <c r="P20" s="68"/>
      <c r="Q20" s="68"/>
      <c r="R20" s="68"/>
      <c r="S20" s="68"/>
      <c r="T20" s="68"/>
    </row>
    <row r="21" spans="1:20" s="16" customFormat="1" ht="12.6" customHeight="1" x14ac:dyDescent="0.25">
      <c r="A21" s="69"/>
      <c r="B21" s="75">
        <v>2021</v>
      </c>
      <c r="C21" s="71">
        <v>2505543</v>
      </c>
      <c r="D21" s="72">
        <v>227498</v>
      </c>
      <c r="E21" s="72">
        <v>1188047</v>
      </c>
      <c r="F21" s="72">
        <v>468227</v>
      </c>
      <c r="G21" s="72">
        <v>65711</v>
      </c>
      <c r="H21" s="72">
        <v>156103</v>
      </c>
      <c r="I21" s="72">
        <v>16506</v>
      </c>
      <c r="J21" s="73">
        <v>383452</v>
      </c>
      <c r="L21" s="50"/>
      <c r="M21" s="68"/>
      <c r="N21" s="68"/>
      <c r="O21" s="68"/>
      <c r="P21" s="68"/>
      <c r="Q21" s="68"/>
      <c r="R21" s="68"/>
      <c r="S21" s="68"/>
      <c r="T21" s="68"/>
    </row>
    <row r="22" spans="1:20" s="16" customFormat="1" ht="12.6" customHeight="1" x14ac:dyDescent="0.25">
      <c r="A22" s="69"/>
      <c r="B22" s="75">
        <v>2022</v>
      </c>
      <c r="C22" s="71">
        <v>2716994</v>
      </c>
      <c r="D22" s="72">
        <v>246600</v>
      </c>
      <c r="E22" s="72">
        <v>1283568</v>
      </c>
      <c r="F22" s="72">
        <v>508390</v>
      </c>
      <c r="G22" s="72">
        <v>71517</v>
      </c>
      <c r="H22" s="72">
        <v>172035</v>
      </c>
      <c r="I22" s="72">
        <v>18149</v>
      </c>
      <c r="J22" s="73">
        <v>416735</v>
      </c>
      <c r="L22" s="50"/>
      <c r="M22" s="68"/>
      <c r="N22" s="68"/>
      <c r="O22" s="68"/>
      <c r="P22" s="68"/>
      <c r="Q22" s="68"/>
      <c r="R22" s="68"/>
      <c r="S22" s="68"/>
      <c r="T22" s="68"/>
    </row>
    <row r="23" spans="1:20" s="16" customFormat="1" ht="12.6" customHeight="1" x14ac:dyDescent="0.25">
      <c r="A23" s="76" t="s">
        <v>22</v>
      </c>
      <c r="B23" s="77">
        <v>2018</v>
      </c>
      <c r="C23" s="78">
        <v>2359660</v>
      </c>
      <c r="D23" s="79">
        <v>213084</v>
      </c>
      <c r="E23" s="79">
        <v>1157817</v>
      </c>
      <c r="F23" s="79">
        <v>428158</v>
      </c>
      <c r="G23" s="79">
        <v>56838</v>
      </c>
      <c r="H23" s="79">
        <v>136170</v>
      </c>
      <c r="I23" s="79">
        <v>15066</v>
      </c>
      <c r="J23" s="80">
        <v>352527</v>
      </c>
      <c r="L23" s="41"/>
      <c r="M23" s="42"/>
      <c r="N23" s="42"/>
      <c r="O23" s="42"/>
      <c r="P23" s="42"/>
      <c r="Q23" s="42"/>
      <c r="R23" s="42"/>
      <c r="S23" s="42"/>
      <c r="T23" s="42"/>
    </row>
    <row r="24" spans="1:20" s="16" customFormat="1" ht="12.6" customHeight="1" x14ac:dyDescent="0.25">
      <c r="A24" s="55"/>
      <c r="B24" s="59">
        <v>2019</v>
      </c>
      <c r="C24" s="56">
        <v>2450489</v>
      </c>
      <c r="D24" s="57">
        <v>223395</v>
      </c>
      <c r="E24" s="57">
        <v>1192050</v>
      </c>
      <c r="F24" s="57">
        <v>447692</v>
      </c>
      <c r="G24" s="57">
        <v>59654</v>
      </c>
      <c r="H24" s="57">
        <v>143012</v>
      </c>
      <c r="I24" s="57">
        <v>15363</v>
      </c>
      <c r="J24" s="58">
        <v>369323</v>
      </c>
      <c r="L24" s="47"/>
      <c r="M24" s="42"/>
      <c r="N24" s="42"/>
      <c r="O24" s="42"/>
      <c r="P24" s="42"/>
      <c r="Q24" s="42"/>
      <c r="R24" s="42"/>
      <c r="S24" s="42"/>
      <c r="T24" s="42"/>
    </row>
    <row r="25" spans="1:20" s="16" customFormat="1" ht="12.6" customHeight="1" x14ac:dyDescent="0.25">
      <c r="A25" s="55"/>
      <c r="B25" s="61">
        <v>2020</v>
      </c>
      <c r="C25" s="56">
        <v>2458096</v>
      </c>
      <c r="D25" s="57">
        <v>225952</v>
      </c>
      <c r="E25" s="57">
        <v>1186745</v>
      </c>
      <c r="F25" s="57">
        <v>453687</v>
      </c>
      <c r="G25" s="57">
        <v>59927</v>
      </c>
      <c r="H25" s="57">
        <v>145645</v>
      </c>
      <c r="I25" s="57">
        <v>15234</v>
      </c>
      <c r="J25" s="58">
        <v>370905</v>
      </c>
      <c r="L25" s="49"/>
      <c r="M25" s="42"/>
      <c r="N25" s="42"/>
      <c r="O25" s="42"/>
      <c r="P25" s="42"/>
      <c r="Q25" s="42"/>
      <c r="R25" s="42"/>
      <c r="S25" s="42"/>
      <c r="T25" s="42"/>
    </row>
    <row r="26" spans="1:20" s="16" customFormat="1" ht="12.6" customHeight="1" x14ac:dyDescent="0.25">
      <c r="A26" s="55"/>
      <c r="B26" s="62">
        <v>2021</v>
      </c>
      <c r="C26" s="56">
        <v>2575081</v>
      </c>
      <c r="D26" s="57">
        <v>239870</v>
      </c>
      <c r="E26" s="57">
        <v>1224866</v>
      </c>
      <c r="F26" s="57">
        <v>481395</v>
      </c>
      <c r="G26" s="57">
        <v>63407</v>
      </c>
      <c r="H26" s="57">
        <v>154244</v>
      </c>
      <c r="I26" s="57">
        <v>16020</v>
      </c>
      <c r="J26" s="58">
        <v>395279</v>
      </c>
      <c r="L26" s="50"/>
      <c r="M26" s="42"/>
      <c r="N26" s="42"/>
      <c r="O26" s="42"/>
      <c r="P26" s="42"/>
      <c r="Q26" s="42"/>
      <c r="R26" s="42"/>
      <c r="S26" s="42"/>
      <c r="T26" s="42"/>
    </row>
    <row r="27" spans="1:20" s="16" customFormat="1" ht="12.6" customHeight="1" x14ac:dyDescent="0.25">
      <c r="A27" s="55"/>
      <c r="B27" s="62">
        <v>2022</v>
      </c>
      <c r="C27" s="56">
        <v>2575081</v>
      </c>
      <c r="D27" s="57">
        <v>239870</v>
      </c>
      <c r="E27" s="57">
        <v>1224866</v>
      </c>
      <c r="F27" s="57">
        <v>481395</v>
      </c>
      <c r="G27" s="57">
        <v>63407</v>
      </c>
      <c r="H27" s="57">
        <v>154244</v>
      </c>
      <c r="I27" s="57">
        <v>16020</v>
      </c>
      <c r="J27" s="58">
        <v>395279</v>
      </c>
      <c r="L27" s="50"/>
      <c r="M27" s="42"/>
      <c r="N27" s="42"/>
      <c r="O27" s="42"/>
      <c r="P27" s="42"/>
      <c r="Q27" s="42"/>
      <c r="R27" s="42"/>
      <c r="S27" s="42"/>
      <c r="T27" s="42"/>
    </row>
    <row r="28" spans="1:20" s="16" customFormat="1" ht="12.6" customHeight="1" x14ac:dyDescent="0.25">
      <c r="A28" s="63" t="s">
        <v>23</v>
      </c>
      <c r="B28" s="64">
        <v>2018</v>
      </c>
      <c r="C28" s="65">
        <v>762378</v>
      </c>
      <c r="D28" s="66">
        <v>68705</v>
      </c>
      <c r="E28" s="66">
        <v>373970</v>
      </c>
      <c r="F28" s="66">
        <v>138417</v>
      </c>
      <c r="G28" s="66">
        <v>18407</v>
      </c>
      <c r="H28" s="66">
        <v>44067</v>
      </c>
      <c r="I28" s="66">
        <v>4932</v>
      </c>
      <c r="J28" s="67">
        <v>113880</v>
      </c>
      <c r="L28" s="41"/>
      <c r="M28" s="68"/>
      <c r="N28" s="68"/>
      <c r="O28" s="68"/>
      <c r="P28" s="68"/>
      <c r="Q28" s="68"/>
      <c r="R28" s="68"/>
      <c r="S28" s="68"/>
      <c r="T28" s="68"/>
    </row>
    <row r="29" spans="1:20" s="16" customFormat="1" ht="12.6" customHeight="1" x14ac:dyDescent="0.25">
      <c r="A29" s="69"/>
      <c r="B29" s="70">
        <v>2019</v>
      </c>
      <c r="C29" s="71">
        <v>798935</v>
      </c>
      <c r="D29" s="72">
        <v>72648</v>
      </c>
      <c r="E29" s="72">
        <v>388458</v>
      </c>
      <c r="F29" s="72">
        <v>146090</v>
      </c>
      <c r="G29" s="72">
        <v>19496</v>
      </c>
      <c r="H29" s="72">
        <v>46769</v>
      </c>
      <c r="I29" s="72">
        <v>5088</v>
      </c>
      <c r="J29" s="73">
        <v>120385</v>
      </c>
      <c r="L29" s="47"/>
      <c r="M29" s="68"/>
      <c r="N29" s="68"/>
      <c r="O29" s="68"/>
      <c r="P29" s="68"/>
      <c r="Q29" s="68"/>
      <c r="R29" s="68"/>
      <c r="S29" s="68"/>
      <c r="T29" s="68"/>
    </row>
    <row r="30" spans="1:20" s="16" customFormat="1" ht="12.6" customHeight="1" x14ac:dyDescent="0.25">
      <c r="A30" s="69"/>
      <c r="B30" s="74">
        <v>2020</v>
      </c>
      <c r="C30" s="71">
        <v>809083</v>
      </c>
      <c r="D30" s="72">
        <v>74173</v>
      </c>
      <c r="E30" s="72">
        <v>390478</v>
      </c>
      <c r="F30" s="72">
        <v>149361</v>
      </c>
      <c r="G30" s="72">
        <v>19873</v>
      </c>
      <c r="H30" s="72">
        <v>48046</v>
      </c>
      <c r="I30" s="72">
        <v>5083</v>
      </c>
      <c r="J30" s="73">
        <v>122069</v>
      </c>
      <c r="L30" s="49"/>
      <c r="M30" s="68"/>
      <c r="N30" s="68"/>
      <c r="O30" s="68"/>
      <c r="P30" s="68"/>
      <c r="Q30" s="68"/>
      <c r="R30" s="68"/>
      <c r="S30" s="68"/>
      <c r="T30" s="68"/>
    </row>
    <row r="31" spans="1:20" s="16" customFormat="1" ht="12.6" customHeight="1" x14ac:dyDescent="0.25">
      <c r="A31" s="69"/>
      <c r="B31" s="75">
        <v>2021</v>
      </c>
      <c r="C31" s="71">
        <v>840811</v>
      </c>
      <c r="D31" s="72">
        <v>78127</v>
      </c>
      <c r="E31" s="72">
        <v>399807</v>
      </c>
      <c r="F31" s="72">
        <v>157211</v>
      </c>
      <c r="G31" s="72">
        <v>20810</v>
      </c>
      <c r="H31" s="72">
        <v>50513</v>
      </c>
      <c r="I31" s="72">
        <v>5303</v>
      </c>
      <c r="J31" s="73">
        <v>129040</v>
      </c>
      <c r="L31" s="50"/>
      <c r="M31" s="68"/>
      <c r="N31" s="68"/>
      <c r="O31" s="68"/>
      <c r="P31" s="68"/>
      <c r="Q31" s="68"/>
      <c r="R31" s="68"/>
      <c r="S31" s="68"/>
      <c r="T31" s="68"/>
    </row>
    <row r="32" spans="1:20" s="16" customFormat="1" ht="12.6" customHeight="1" x14ac:dyDescent="0.25">
      <c r="A32" s="69"/>
      <c r="B32" s="75">
        <v>2022</v>
      </c>
      <c r="C32" s="71">
        <v>926302</v>
      </c>
      <c r="D32" s="72">
        <v>86088</v>
      </c>
      <c r="E32" s="72">
        <v>439167</v>
      </c>
      <c r="F32" s="72">
        <v>173534</v>
      </c>
      <c r="G32" s="72">
        <v>23065</v>
      </c>
      <c r="H32" s="72">
        <v>56029</v>
      </c>
      <c r="I32" s="72">
        <v>5896</v>
      </c>
      <c r="J32" s="73">
        <v>142524</v>
      </c>
      <c r="L32" s="50"/>
      <c r="M32" s="68"/>
      <c r="N32" s="68"/>
      <c r="O32" s="68"/>
      <c r="P32" s="68"/>
      <c r="Q32" s="68"/>
      <c r="R32" s="68"/>
      <c r="S32" s="68"/>
      <c r="T32" s="68"/>
    </row>
    <row r="33" spans="1:29" s="16" customFormat="1" ht="12.6" customHeight="1" x14ac:dyDescent="0.25">
      <c r="A33" s="63" t="s">
        <v>24</v>
      </c>
      <c r="B33" s="64">
        <v>2018</v>
      </c>
      <c r="C33" s="65">
        <v>853913</v>
      </c>
      <c r="D33" s="66">
        <v>76594</v>
      </c>
      <c r="E33" s="66">
        <v>418293</v>
      </c>
      <c r="F33" s="66">
        <v>155274</v>
      </c>
      <c r="G33" s="66">
        <v>20791</v>
      </c>
      <c r="H33" s="66">
        <v>49933</v>
      </c>
      <c r="I33" s="66">
        <v>5693</v>
      </c>
      <c r="J33" s="67">
        <v>127335</v>
      </c>
      <c r="L33" s="41"/>
      <c r="M33" s="68"/>
      <c r="N33" s="68"/>
      <c r="O33" s="68"/>
      <c r="P33" s="68"/>
      <c r="Q33" s="68"/>
      <c r="R33" s="68"/>
      <c r="S33" s="68"/>
      <c r="T33" s="68"/>
    </row>
    <row r="34" spans="1:29" s="16" customFormat="1" ht="12.6" customHeight="1" x14ac:dyDescent="0.25">
      <c r="A34" s="69"/>
      <c r="B34" s="70">
        <v>2019</v>
      </c>
      <c r="C34" s="71">
        <v>879616</v>
      </c>
      <c r="D34" s="72">
        <v>79690</v>
      </c>
      <c r="E34" s="72">
        <v>427124</v>
      </c>
      <c r="F34" s="72">
        <v>161070</v>
      </c>
      <c r="G34" s="72">
        <v>21653</v>
      </c>
      <c r="H34" s="72">
        <v>52005</v>
      </c>
      <c r="I34" s="72">
        <v>5764</v>
      </c>
      <c r="J34" s="73">
        <v>132311</v>
      </c>
      <c r="L34" s="47"/>
      <c r="M34" s="68"/>
      <c r="N34" s="68"/>
      <c r="O34" s="68"/>
      <c r="P34" s="68"/>
      <c r="Q34" s="68"/>
      <c r="R34" s="68"/>
      <c r="S34" s="68"/>
      <c r="T34" s="68"/>
    </row>
    <row r="35" spans="1:29" s="16" customFormat="1" ht="12.6" customHeight="1" x14ac:dyDescent="0.25">
      <c r="A35" s="69"/>
      <c r="B35" s="74">
        <v>2020</v>
      </c>
      <c r="C35" s="71">
        <v>866745</v>
      </c>
      <c r="D35" s="72">
        <v>79216</v>
      </c>
      <c r="E35" s="72">
        <v>417663</v>
      </c>
      <c r="F35" s="72">
        <v>160387</v>
      </c>
      <c r="G35" s="72">
        <v>21301</v>
      </c>
      <c r="H35" s="72">
        <v>52003</v>
      </c>
      <c r="I35" s="72">
        <v>5626</v>
      </c>
      <c r="J35" s="73">
        <v>130549</v>
      </c>
      <c r="L35" s="49"/>
      <c r="M35" s="68"/>
      <c r="N35" s="68"/>
      <c r="O35" s="68"/>
      <c r="P35" s="68"/>
      <c r="Q35" s="68"/>
      <c r="R35" s="68"/>
      <c r="S35" s="68"/>
      <c r="T35" s="68"/>
    </row>
    <row r="36" spans="1:29" s="16" customFormat="1" ht="12.6" customHeight="1" x14ac:dyDescent="0.25">
      <c r="A36" s="69"/>
      <c r="B36" s="75">
        <v>2021</v>
      </c>
      <c r="C36" s="71">
        <v>911820</v>
      </c>
      <c r="D36" s="72">
        <v>84460</v>
      </c>
      <c r="E36" s="72">
        <v>432969</v>
      </c>
      <c r="F36" s="72">
        <v>170857</v>
      </c>
      <c r="G36" s="72">
        <v>22647</v>
      </c>
      <c r="H36" s="72">
        <v>55258</v>
      </c>
      <c r="I36" s="72">
        <v>5926</v>
      </c>
      <c r="J36" s="73">
        <v>139702</v>
      </c>
      <c r="L36" s="50"/>
      <c r="M36" s="68"/>
      <c r="N36" s="68"/>
      <c r="O36" s="68"/>
      <c r="P36" s="68"/>
      <c r="Q36" s="68"/>
      <c r="R36" s="68"/>
      <c r="S36" s="68"/>
      <c r="T36" s="68"/>
    </row>
    <row r="37" spans="1:29" s="16" customFormat="1" ht="12.6" customHeight="1" x14ac:dyDescent="0.25">
      <c r="A37" s="69"/>
      <c r="B37" s="75">
        <v>2022</v>
      </c>
      <c r="C37" s="71">
        <v>1004134</v>
      </c>
      <c r="D37" s="72">
        <v>93072</v>
      </c>
      <c r="E37" s="72">
        <v>475654</v>
      </c>
      <c r="F37" s="72">
        <v>188364</v>
      </c>
      <c r="G37" s="72">
        <v>25081</v>
      </c>
      <c r="H37" s="72">
        <v>61092</v>
      </c>
      <c r="I37" s="72">
        <v>6493</v>
      </c>
      <c r="J37" s="73">
        <v>154377</v>
      </c>
      <c r="L37" s="50"/>
      <c r="M37" s="68"/>
      <c r="N37" s="68"/>
      <c r="O37" s="68"/>
      <c r="P37" s="68"/>
      <c r="Q37" s="68"/>
      <c r="R37" s="68"/>
      <c r="S37" s="68"/>
      <c r="T37" s="68"/>
    </row>
    <row r="38" spans="1:29" s="16" customFormat="1" ht="12.6" customHeight="1" x14ac:dyDescent="0.25">
      <c r="A38" s="63" t="s">
        <v>25</v>
      </c>
      <c r="B38" s="64">
        <v>2018</v>
      </c>
      <c r="C38" s="65">
        <v>743369</v>
      </c>
      <c r="D38" s="66">
        <v>67785</v>
      </c>
      <c r="E38" s="66">
        <v>365554</v>
      </c>
      <c r="F38" s="66">
        <v>134467</v>
      </c>
      <c r="G38" s="66">
        <v>17640</v>
      </c>
      <c r="H38" s="66">
        <v>42170</v>
      </c>
      <c r="I38" s="66">
        <v>4441</v>
      </c>
      <c r="J38" s="67">
        <v>111312</v>
      </c>
      <c r="L38" s="41"/>
      <c r="M38" s="68"/>
      <c r="N38" s="68"/>
      <c r="O38" s="68"/>
      <c r="P38" s="68"/>
      <c r="Q38" s="68"/>
      <c r="R38" s="68"/>
      <c r="S38" s="68"/>
      <c r="T38" s="68"/>
    </row>
    <row r="39" spans="1:29" s="16" customFormat="1" ht="12.6" customHeight="1" x14ac:dyDescent="0.25">
      <c r="A39" s="69"/>
      <c r="B39" s="70">
        <v>2019</v>
      </c>
      <c r="C39" s="71">
        <v>771938</v>
      </c>
      <c r="D39" s="72">
        <v>71057</v>
      </c>
      <c r="E39" s="72">
        <v>376468</v>
      </c>
      <c r="F39" s="72">
        <v>140532</v>
      </c>
      <c r="G39" s="72">
        <v>18505</v>
      </c>
      <c r="H39" s="72">
        <v>44238</v>
      </c>
      <c r="I39" s="72">
        <v>4511</v>
      </c>
      <c r="J39" s="73">
        <v>116627</v>
      </c>
      <c r="L39" s="47"/>
      <c r="M39" s="68"/>
      <c r="N39" s="68"/>
      <c r="O39" s="68"/>
      <c r="P39" s="68"/>
      <c r="Q39" s="68"/>
      <c r="R39" s="68"/>
      <c r="S39" s="68"/>
      <c r="T39" s="68"/>
    </row>
    <row r="40" spans="1:29" s="16" customFormat="1" ht="12.6" customHeight="1" x14ac:dyDescent="0.25">
      <c r="A40" s="69"/>
      <c r="B40" s="74">
        <v>2020</v>
      </c>
      <c r="C40" s="71">
        <v>782268</v>
      </c>
      <c r="D40" s="72">
        <v>72563</v>
      </c>
      <c r="E40" s="72">
        <v>378604</v>
      </c>
      <c r="F40" s="72">
        <v>143939</v>
      </c>
      <c r="G40" s="72">
        <v>18753</v>
      </c>
      <c r="H40" s="72">
        <v>45596</v>
      </c>
      <c r="I40" s="72">
        <v>4525</v>
      </c>
      <c r="J40" s="73">
        <v>118287</v>
      </c>
      <c r="L40" s="49"/>
      <c r="M40" s="68"/>
      <c r="N40" s="68"/>
      <c r="O40" s="68"/>
      <c r="P40" s="68"/>
      <c r="Q40" s="68"/>
      <c r="R40" s="68"/>
      <c r="S40" s="68"/>
      <c r="T40" s="68"/>
    </row>
    <row r="41" spans="1:29" s="16" customFormat="1" ht="12.6" customHeight="1" x14ac:dyDescent="0.25">
      <c r="A41" s="69"/>
      <c r="B41" s="75">
        <v>2021</v>
      </c>
      <c r="C41" s="71">
        <v>822450</v>
      </c>
      <c r="D41" s="72">
        <v>77282</v>
      </c>
      <c r="E41" s="72">
        <v>392090</v>
      </c>
      <c r="F41" s="72">
        <v>153327</v>
      </c>
      <c r="G41" s="72">
        <v>19950</v>
      </c>
      <c r="H41" s="72">
        <v>48473</v>
      </c>
      <c r="I41" s="72">
        <v>4791</v>
      </c>
      <c r="J41" s="73">
        <v>126537</v>
      </c>
      <c r="L41" s="50"/>
      <c r="M41" s="68"/>
      <c r="N41" s="68"/>
      <c r="O41" s="68"/>
      <c r="P41" s="68"/>
      <c r="Q41" s="68"/>
      <c r="R41" s="68"/>
      <c r="S41" s="68"/>
      <c r="T41" s="68"/>
    </row>
    <row r="42" spans="1:29" s="16" customFormat="1" ht="12.6" customHeight="1" x14ac:dyDescent="0.25">
      <c r="A42" s="69"/>
      <c r="B42" s="75">
        <v>2022</v>
      </c>
      <c r="C42" s="71">
        <v>934380</v>
      </c>
      <c r="D42" s="72">
        <v>87595</v>
      </c>
      <c r="E42" s="72">
        <v>443833</v>
      </c>
      <c r="F42" s="72">
        <v>174470</v>
      </c>
      <c r="G42" s="72">
        <v>22920</v>
      </c>
      <c r="H42" s="72">
        <v>55921</v>
      </c>
      <c r="I42" s="72">
        <v>5594</v>
      </c>
      <c r="J42" s="73">
        <v>144047</v>
      </c>
      <c r="L42" s="50"/>
      <c r="M42" s="68"/>
      <c r="N42" s="68"/>
      <c r="O42" s="68"/>
      <c r="P42" s="68"/>
      <c r="Q42" s="68"/>
      <c r="R42" s="68"/>
      <c r="S42" s="68"/>
      <c r="T42" s="68"/>
    </row>
    <row r="43" spans="1:29" s="16" customFormat="1" ht="12.6" customHeight="1" x14ac:dyDescent="0.25">
      <c r="A43" s="76" t="s">
        <v>26</v>
      </c>
      <c r="B43" s="77">
        <v>2018</v>
      </c>
      <c r="C43" s="81">
        <v>1700556</v>
      </c>
      <c r="D43" s="81">
        <v>153717</v>
      </c>
      <c r="E43" s="81">
        <v>835761</v>
      </c>
      <c r="F43" s="81">
        <v>308182</v>
      </c>
      <c r="G43" s="81">
        <v>40816</v>
      </c>
      <c r="H43" s="81">
        <v>97616</v>
      </c>
      <c r="I43" s="81">
        <v>9996</v>
      </c>
      <c r="J43" s="82">
        <v>254468</v>
      </c>
      <c r="L43" s="41"/>
      <c r="M43" s="83"/>
      <c r="N43" s="83"/>
      <c r="O43" s="83"/>
      <c r="P43" s="83"/>
      <c r="Q43" s="83"/>
      <c r="R43" s="83"/>
      <c r="S43" s="83"/>
      <c r="T43" s="83"/>
    </row>
    <row r="44" spans="1:29" s="87" customFormat="1" ht="12.6" customHeight="1" x14ac:dyDescent="0.25">
      <c r="A44" s="84"/>
      <c r="B44" s="61">
        <v>2019</v>
      </c>
      <c r="C44" s="85">
        <v>1768641</v>
      </c>
      <c r="D44" s="85">
        <v>161457</v>
      </c>
      <c r="E44" s="85">
        <v>861677</v>
      </c>
      <c r="F44" s="85">
        <v>322841</v>
      </c>
      <c r="G44" s="85">
        <v>42928</v>
      </c>
      <c r="H44" s="85">
        <v>102644</v>
      </c>
      <c r="I44" s="85">
        <v>10173</v>
      </c>
      <c r="J44" s="86">
        <v>266921</v>
      </c>
      <c r="L44" s="47"/>
      <c r="M44" s="83"/>
      <c r="N44" s="83"/>
      <c r="O44" s="83"/>
      <c r="P44" s="83"/>
      <c r="Q44" s="83"/>
      <c r="R44" s="83"/>
      <c r="S44" s="83"/>
      <c r="T44" s="83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s="16" customFormat="1" ht="12.6" customHeight="1" x14ac:dyDescent="0.25">
      <c r="A45" s="55"/>
      <c r="B45" s="61">
        <v>2020</v>
      </c>
      <c r="C45" s="85">
        <v>1787952</v>
      </c>
      <c r="D45" s="85">
        <v>164455</v>
      </c>
      <c r="E45" s="85">
        <v>864640</v>
      </c>
      <c r="F45" s="85">
        <v>329595</v>
      </c>
      <c r="G45" s="85">
        <v>43463</v>
      </c>
      <c r="H45" s="85">
        <v>105263</v>
      </c>
      <c r="I45" s="85">
        <v>10135</v>
      </c>
      <c r="J45" s="86">
        <v>270401</v>
      </c>
      <c r="L45" s="49"/>
      <c r="M45" s="83"/>
      <c r="N45" s="83"/>
      <c r="O45" s="83"/>
      <c r="P45" s="83"/>
      <c r="Q45" s="83"/>
      <c r="R45" s="83"/>
      <c r="S45" s="83"/>
      <c r="T45" s="83"/>
    </row>
    <row r="46" spans="1:29" s="16" customFormat="1" ht="12.6" customHeight="1" x14ac:dyDescent="0.25">
      <c r="A46" s="55"/>
      <c r="B46" s="62">
        <v>2021</v>
      </c>
      <c r="C46" s="85">
        <v>1874301</v>
      </c>
      <c r="D46" s="85">
        <v>174672</v>
      </c>
      <c r="E46" s="85">
        <v>893360</v>
      </c>
      <c r="F46" s="85">
        <v>350337</v>
      </c>
      <c r="G46" s="85">
        <v>46034</v>
      </c>
      <c r="H46" s="85">
        <v>111141</v>
      </c>
      <c r="I46" s="85">
        <v>10614</v>
      </c>
      <c r="J46" s="86">
        <v>288145</v>
      </c>
      <c r="L46" s="50"/>
      <c r="M46" s="83"/>
      <c r="N46" s="83"/>
      <c r="O46" s="83"/>
      <c r="P46" s="83"/>
      <c r="Q46" s="83"/>
      <c r="R46" s="83"/>
      <c r="S46" s="83"/>
      <c r="T46" s="83"/>
    </row>
    <row r="47" spans="1:29" s="16" customFormat="1" ht="12.6" customHeight="1" x14ac:dyDescent="0.25">
      <c r="A47" s="55"/>
      <c r="B47" s="62">
        <v>2022</v>
      </c>
      <c r="C47" s="85">
        <v>2081433</v>
      </c>
      <c r="D47" s="85">
        <v>194207</v>
      </c>
      <c r="E47" s="85">
        <v>988276</v>
      </c>
      <c r="F47" s="85">
        <v>389201</v>
      </c>
      <c r="G47" s="85">
        <v>51380</v>
      </c>
      <c r="H47" s="85">
        <v>125421</v>
      </c>
      <c r="I47" s="85">
        <v>12241</v>
      </c>
      <c r="J47" s="86">
        <v>320708</v>
      </c>
      <c r="L47" s="50"/>
      <c r="M47" s="83"/>
      <c r="N47" s="83"/>
      <c r="O47" s="83"/>
      <c r="P47" s="83"/>
      <c r="Q47" s="83"/>
      <c r="R47" s="83"/>
      <c r="S47" s="83"/>
      <c r="T47" s="83"/>
    </row>
    <row r="48" spans="1:29" s="16" customFormat="1" ht="12.6" customHeight="1" x14ac:dyDescent="0.25">
      <c r="A48" s="63" t="s">
        <v>27</v>
      </c>
      <c r="B48" s="64">
        <v>2018</v>
      </c>
      <c r="C48" s="88">
        <v>955105</v>
      </c>
      <c r="D48" s="88">
        <v>86553</v>
      </c>
      <c r="E48" s="88">
        <v>468915</v>
      </c>
      <c r="F48" s="88">
        <v>173527</v>
      </c>
      <c r="G48" s="88">
        <v>22873</v>
      </c>
      <c r="H48" s="88">
        <v>54654</v>
      </c>
      <c r="I48" s="88">
        <v>5807</v>
      </c>
      <c r="J48" s="89">
        <v>142776</v>
      </c>
      <c r="L48" s="41"/>
      <c r="M48" s="90"/>
      <c r="N48" s="90"/>
      <c r="O48" s="90"/>
      <c r="P48" s="90"/>
      <c r="Q48" s="90"/>
      <c r="R48" s="90"/>
      <c r="S48" s="90"/>
      <c r="T48" s="90"/>
    </row>
    <row r="49" spans="1:20" s="16" customFormat="1" ht="12.6" customHeight="1" x14ac:dyDescent="0.25">
      <c r="A49" s="69"/>
      <c r="B49" s="70">
        <v>2019</v>
      </c>
      <c r="C49" s="91">
        <v>985548</v>
      </c>
      <c r="D49" s="91">
        <v>90230</v>
      </c>
      <c r="E49" s="91">
        <v>479555</v>
      </c>
      <c r="F49" s="91">
        <v>180475</v>
      </c>
      <c r="G49" s="91">
        <v>23841</v>
      </c>
      <c r="H49" s="91">
        <v>56982</v>
      </c>
      <c r="I49" s="91">
        <v>5888</v>
      </c>
      <c r="J49" s="92">
        <v>148577</v>
      </c>
      <c r="L49" s="47"/>
      <c r="M49" s="90"/>
      <c r="N49" s="90"/>
      <c r="O49" s="90"/>
      <c r="P49" s="90"/>
      <c r="Q49" s="90"/>
      <c r="R49" s="90"/>
      <c r="S49" s="90"/>
      <c r="T49" s="90"/>
    </row>
    <row r="50" spans="1:20" s="16" customFormat="1" ht="12.6" customHeight="1" x14ac:dyDescent="0.25">
      <c r="A50" s="69"/>
      <c r="B50" s="74">
        <v>2020</v>
      </c>
      <c r="C50" s="91">
        <v>990317</v>
      </c>
      <c r="D50" s="91">
        <v>91403</v>
      </c>
      <c r="E50" s="91">
        <v>478340</v>
      </c>
      <c r="F50" s="91">
        <v>183156</v>
      </c>
      <c r="G50" s="91">
        <v>23963</v>
      </c>
      <c r="H50" s="91">
        <v>58057</v>
      </c>
      <c r="I50" s="91">
        <v>5829</v>
      </c>
      <c r="J50" s="92">
        <v>149568</v>
      </c>
      <c r="L50" s="49"/>
      <c r="M50" s="90"/>
      <c r="N50" s="90"/>
      <c r="O50" s="90"/>
      <c r="P50" s="90"/>
      <c r="Q50" s="90"/>
      <c r="R50" s="90"/>
      <c r="S50" s="90"/>
      <c r="T50" s="90"/>
    </row>
    <row r="51" spans="1:20" s="16" customFormat="1" ht="12.6" customHeight="1" x14ac:dyDescent="0.25">
      <c r="A51" s="69"/>
      <c r="B51" s="75">
        <v>2021</v>
      </c>
      <c r="C51" s="91">
        <v>1042592</v>
      </c>
      <c r="D51" s="91">
        <v>97396</v>
      </c>
      <c r="E51" s="91">
        <v>496577</v>
      </c>
      <c r="F51" s="91">
        <v>195571</v>
      </c>
      <c r="G51" s="91">
        <v>25496</v>
      </c>
      <c r="H51" s="91">
        <v>61317</v>
      </c>
      <c r="I51" s="91">
        <v>6079</v>
      </c>
      <c r="J51" s="92">
        <v>160156</v>
      </c>
      <c r="L51" s="50"/>
      <c r="M51" s="90"/>
      <c r="N51" s="90"/>
      <c r="O51" s="90"/>
      <c r="P51" s="90"/>
      <c r="Q51" s="90"/>
      <c r="R51" s="90"/>
      <c r="S51" s="90"/>
      <c r="T51" s="90"/>
    </row>
    <row r="52" spans="1:20" s="16" customFormat="1" ht="12.6" customHeight="1" x14ac:dyDescent="0.25">
      <c r="A52" s="69"/>
      <c r="B52" s="75">
        <v>2022</v>
      </c>
      <c r="C52" s="91">
        <v>1165110</v>
      </c>
      <c r="D52" s="91">
        <v>109159</v>
      </c>
      <c r="E52" s="91">
        <v>553010</v>
      </c>
      <c r="F52" s="91">
        <v>218594</v>
      </c>
      <c r="G52" s="91">
        <v>28597</v>
      </c>
      <c r="H52" s="91">
        <v>69304</v>
      </c>
      <c r="I52" s="91">
        <v>6974</v>
      </c>
      <c r="J52" s="92">
        <v>179471</v>
      </c>
      <c r="L52" s="50"/>
      <c r="M52" s="90"/>
      <c r="N52" s="90"/>
      <c r="O52" s="90"/>
      <c r="P52" s="90"/>
      <c r="Q52" s="90"/>
      <c r="R52" s="90"/>
      <c r="S52" s="90"/>
      <c r="T52" s="90"/>
    </row>
    <row r="53" spans="1:20" s="16" customFormat="1" ht="12.6" customHeight="1" x14ac:dyDescent="0.25">
      <c r="A53" s="63" t="s">
        <v>28</v>
      </c>
      <c r="B53" s="64">
        <v>2018</v>
      </c>
      <c r="C53" s="88">
        <v>745451</v>
      </c>
      <c r="D53" s="88">
        <v>67164</v>
      </c>
      <c r="E53" s="88">
        <v>366846</v>
      </c>
      <c r="F53" s="88">
        <v>134655</v>
      </c>
      <c r="G53" s="88">
        <v>17943</v>
      </c>
      <c r="H53" s="88">
        <v>42962</v>
      </c>
      <c r="I53" s="88">
        <v>4189</v>
      </c>
      <c r="J53" s="89">
        <v>111692</v>
      </c>
      <c r="L53" s="41"/>
      <c r="M53" s="90"/>
      <c r="N53" s="90"/>
      <c r="O53" s="90"/>
      <c r="P53" s="90"/>
      <c r="Q53" s="90"/>
      <c r="R53" s="90"/>
      <c r="S53" s="90"/>
      <c r="T53" s="90"/>
    </row>
    <row r="54" spans="1:20" s="16" customFormat="1" ht="12.6" customHeight="1" x14ac:dyDescent="0.25">
      <c r="A54" s="69"/>
      <c r="B54" s="70">
        <v>2019</v>
      </c>
      <c r="C54" s="91">
        <v>783093</v>
      </c>
      <c r="D54" s="91">
        <v>71227</v>
      </c>
      <c r="E54" s="91">
        <v>382122</v>
      </c>
      <c r="F54" s="91">
        <v>142366</v>
      </c>
      <c r="G54" s="91">
        <v>19087</v>
      </c>
      <c r="H54" s="91">
        <v>45662</v>
      </c>
      <c r="I54" s="91">
        <v>4285</v>
      </c>
      <c r="J54" s="92">
        <v>118344</v>
      </c>
      <c r="L54" s="47"/>
      <c r="M54" s="90"/>
      <c r="N54" s="90"/>
      <c r="O54" s="90"/>
      <c r="P54" s="90"/>
      <c r="Q54" s="90"/>
      <c r="R54" s="90"/>
      <c r="S54" s="90"/>
      <c r="T54" s="90"/>
    </row>
    <row r="55" spans="1:20" s="16" customFormat="1" ht="12.6" customHeight="1" x14ac:dyDescent="0.25">
      <c r="A55" s="69"/>
      <c r="B55" s="74">
        <v>2020</v>
      </c>
      <c r="C55" s="91">
        <v>797635</v>
      </c>
      <c r="D55" s="91">
        <v>73052</v>
      </c>
      <c r="E55" s="91">
        <v>386300</v>
      </c>
      <c r="F55" s="91">
        <v>146439</v>
      </c>
      <c r="G55" s="91">
        <v>19500</v>
      </c>
      <c r="H55" s="91">
        <v>47206</v>
      </c>
      <c r="I55" s="91">
        <v>4306</v>
      </c>
      <c r="J55" s="92">
        <v>120833</v>
      </c>
      <c r="L55" s="49"/>
      <c r="M55" s="90"/>
      <c r="N55" s="90"/>
      <c r="O55" s="90"/>
      <c r="P55" s="90"/>
      <c r="Q55" s="90"/>
      <c r="R55" s="90"/>
      <c r="S55" s="90"/>
      <c r="T55" s="90"/>
    </row>
    <row r="56" spans="1:20" s="16" customFormat="1" ht="12.6" customHeight="1" x14ac:dyDescent="0.25">
      <c r="A56" s="69"/>
      <c r="B56" s="75">
        <v>2021</v>
      </c>
      <c r="C56" s="91">
        <v>831710</v>
      </c>
      <c r="D56" s="91">
        <v>77275</v>
      </c>
      <c r="E56" s="91">
        <v>396783</v>
      </c>
      <c r="F56" s="91">
        <v>154766</v>
      </c>
      <c r="G56" s="91">
        <v>20538</v>
      </c>
      <c r="H56" s="91">
        <v>49824</v>
      </c>
      <c r="I56" s="91">
        <v>4535</v>
      </c>
      <c r="J56" s="92">
        <v>127989</v>
      </c>
      <c r="L56" s="50"/>
      <c r="M56" s="90"/>
      <c r="N56" s="90"/>
      <c r="O56" s="90"/>
      <c r="P56" s="90"/>
      <c r="Q56" s="90"/>
      <c r="R56" s="90"/>
      <c r="S56" s="90"/>
      <c r="T56" s="90"/>
    </row>
    <row r="57" spans="1:20" s="16" customFormat="1" ht="12.6" customHeight="1" x14ac:dyDescent="0.25">
      <c r="A57" s="69"/>
      <c r="B57" s="75">
        <v>2022</v>
      </c>
      <c r="C57" s="91">
        <v>916323</v>
      </c>
      <c r="D57" s="91">
        <v>85047</v>
      </c>
      <c r="E57" s="91">
        <v>435265</v>
      </c>
      <c r="F57" s="91">
        <v>170607</v>
      </c>
      <c r="G57" s="91">
        <v>22783</v>
      </c>
      <c r="H57" s="91">
        <v>56117</v>
      </c>
      <c r="I57" s="91">
        <v>5267</v>
      </c>
      <c r="J57" s="92">
        <v>141236</v>
      </c>
      <c r="L57" s="50"/>
      <c r="M57" s="90"/>
      <c r="N57" s="90"/>
      <c r="O57" s="90"/>
      <c r="P57" s="90"/>
      <c r="Q57" s="90"/>
      <c r="R57" s="90"/>
      <c r="S57" s="90"/>
      <c r="T57" s="90"/>
    </row>
    <row r="58" spans="1:20" s="16" customFormat="1" ht="12.6" customHeight="1" x14ac:dyDescent="0.25">
      <c r="A58" s="76" t="s">
        <v>29</v>
      </c>
      <c r="B58" s="77">
        <v>2018</v>
      </c>
      <c r="C58" s="81">
        <v>1524819</v>
      </c>
      <c r="D58" s="81">
        <v>138253</v>
      </c>
      <c r="E58" s="81">
        <v>749938</v>
      </c>
      <c r="F58" s="81">
        <v>276091</v>
      </c>
      <c r="G58" s="81">
        <v>36359</v>
      </c>
      <c r="H58" s="81">
        <v>87024</v>
      </c>
      <c r="I58" s="81">
        <v>8849</v>
      </c>
      <c r="J58" s="82">
        <v>228305</v>
      </c>
      <c r="L58" s="41"/>
      <c r="M58" s="83"/>
      <c r="N58" s="83"/>
      <c r="O58" s="83"/>
      <c r="P58" s="83"/>
      <c r="Q58" s="83"/>
      <c r="R58" s="83"/>
      <c r="S58" s="83"/>
      <c r="T58" s="83"/>
    </row>
    <row r="59" spans="1:20" s="16" customFormat="1" ht="12.6" customHeight="1" x14ac:dyDescent="0.25">
      <c r="A59" s="55"/>
      <c r="B59" s="59">
        <v>2019</v>
      </c>
      <c r="C59" s="85">
        <v>1583500</v>
      </c>
      <c r="D59" s="85">
        <v>145056</v>
      </c>
      <c r="E59" s="85">
        <v>772184</v>
      </c>
      <c r="F59" s="85">
        <v>288695</v>
      </c>
      <c r="G59" s="85">
        <v>38340</v>
      </c>
      <c r="H59" s="85">
        <v>91240</v>
      </c>
      <c r="I59" s="85">
        <v>8856</v>
      </c>
      <c r="J59" s="86">
        <v>239127</v>
      </c>
      <c r="L59" s="47"/>
      <c r="M59" s="83"/>
      <c r="N59" s="83"/>
      <c r="O59" s="83"/>
      <c r="P59" s="83"/>
      <c r="Q59" s="83"/>
      <c r="R59" s="83"/>
      <c r="S59" s="83"/>
      <c r="T59" s="83"/>
    </row>
    <row r="60" spans="1:20" s="16" customFormat="1" ht="12.6" customHeight="1" x14ac:dyDescent="0.25">
      <c r="A60" s="55"/>
      <c r="B60" s="61">
        <v>2020</v>
      </c>
      <c r="C60" s="85">
        <v>1598391</v>
      </c>
      <c r="D60" s="85">
        <v>147809</v>
      </c>
      <c r="E60" s="85">
        <v>773022</v>
      </c>
      <c r="F60" s="85">
        <v>295295</v>
      </c>
      <c r="G60" s="85">
        <v>38422</v>
      </c>
      <c r="H60" s="85">
        <v>93855</v>
      </c>
      <c r="I60" s="85">
        <v>8811</v>
      </c>
      <c r="J60" s="86">
        <v>241177</v>
      </c>
      <c r="L60" s="49"/>
      <c r="M60" s="83"/>
      <c r="N60" s="83"/>
      <c r="O60" s="83"/>
      <c r="P60" s="83"/>
      <c r="Q60" s="83"/>
      <c r="R60" s="83"/>
      <c r="S60" s="83"/>
      <c r="T60" s="83"/>
    </row>
    <row r="61" spans="1:20" s="16" customFormat="1" ht="12.6" customHeight="1" x14ac:dyDescent="0.25">
      <c r="A61" s="55"/>
      <c r="B61" s="62">
        <v>2021</v>
      </c>
      <c r="C61" s="85">
        <v>1699922</v>
      </c>
      <c r="D61" s="85">
        <v>159399</v>
      </c>
      <c r="E61" s="85">
        <v>810334</v>
      </c>
      <c r="F61" s="85">
        <v>317576</v>
      </c>
      <c r="G61" s="85">
        <v>41387</v>
      </c>
      <c r="H61" s="85">
        <v>100417</v>
      </c>
      <c r="I61" s="85">
        <v>9375</v>
      </c>
      <c r="J61" s="86">
        <v>261434</v>
      </c>
      <c r="L61" s="50"/>
      <c r="M61" s="83"/>
      <c r="N61" s="83"/>
      <c r="O61" s="83"/>
      <c r="P61" s="83"/>
      <c r="Q61" s="83"/>
      <c r="R61" s="83"/>
      <c r="S61" s="83"/>
      <c r="T61" s="83"/>
    </row>
    <row r="62" spans="1:20" s="16" customFormat="1" ht="12.6" customHeight="1" x14ac:dyDescent="0.25">
      <c r="A62" s="55"/>
      <c r="B62" s="62">
        <v>2022</v>
      </c>
      <c r="C62" s="85">
        <v>1888333</v>
      </c>
      <c r="D62" s="85">
        <v>176740</v>
      </c>
      <c r="E62" s="85">
        <v>897831</v>
      </c>
      <c r="F62" s="85">
        <v>352282</v>
      </c>
      <c r="G62" s="85">
        <v>46678</v>
      </c>
      <c r="H62" s="85">
        <v>112412</v>
      </c>
      <c r="I62" s="85">
        <v>10600</v>
      </c>
      <c r="J62" s="86">
        <v>291790</v>
      </c>
      <c r="L62" s="50"/>
      <c r="M62" s="83"/>
      <c r="N62" s="83"/>
      <c r="O62" s="83"/>
      <c r="P62" s="83"/>
      <c r="Q62" s="83"/>
      <c r="R62" s="83"/>
      <c r="S62" s="83"/>
      <c r="T62" s="83"/>
    </row>
    <row r="63" spans="1:20" s="16" customFormat="1" ht="12.6" customHeight="1" x14ac:dyDescent="0.25">
      <c r="A63" s="63" t="s">
        <v>30</v>
      </c>
      <c r="B63" s="64">
        <v>2018</v>
      </c>
      <c r="C63" s="88">
        <v>697782</v>
      </c>
      <c r="D63" s="88">
        <v>64136</v>
      </c>
      <c r="E63" s="88">
        <v>343442</v>
      </c>
      <c r="F63" s="88">
        <v>126816</v>
      </c>
      <c r="G63" s="88">
        <v>16139</v>
      </c>
      <c r="H63" s="88">
        <v>38935</v>
      </c>
      <c r="I63" s="88">
        <v>3785</v>
      </c>
      <c r="J63" s="89">
        <v>104529</v>
      </c>
      <c r="L63" s="41"/>
      <c r="M63" s="90"/>
      <c r="N63" s="90"/>
      <c r="O63" s="90"/>
      <c r="P63" s="90"/>
      <c r="Q63" s="90"/>
      <c r="R63" s="90"/>
      <c r="S63" s="90"/>
      <c r="T63" s="90"/>
    </row>
    <row r="64" spans="1:20" s="16" customFormat="1" ht="12.6" customHeight="1" x14ac:dyDescent="0.25">
      <c r="A64" s="69"/>
      <c r="B64" s="70">
        <v>2019</v>
      </c>
      <c r="C64" s="91">
        <v>728403</v>
      </c>
      <c r="D64" s="91">
        <v>67661</v>
      </c>
      <c r="E64" s="91">
        <v>355442</v>
      </c>
      <c r="F64" s="91">
        <v>133349</v>
      </c>
      <c r="G64" s="91">
        <v>17021</v>
      </c>
      <c r="H64" s="91">
        <v>41079</v>
      </c>
      <c r="I64" s="91">
        <v>3852</v>
      </c>
      <c r="J64" s="92">
        <v>109998</v>
      </c>
      <c r="L64" s="47"/>
      <c r="M64" s="90"/>
      <c r="N64" s="90"/>
      <c r="O64" s="90"/>
      <c r="P64" s="90"/>
      <c r="Q64" s="90"/>
      <c r="R64" s="90"/>
      <c r="S64" s="90"/>
      <c r="T64" s="90"/>
    </row>
    <row r="65" spans="1:21" s="16" customFormat="1" ht="12.6" customHeight="1" x14ac:dyDescent="0.25">
      <c r="A65" s="69"/>
      <c r="B65" s="74">
        <v>2020</v>
      </c>
      <c r="C65" s="91">
        <v>748751</v>
      </c>
      <c r="D65" s="91">
        <v>70043</v>
      </c>
      <c r="E65" s="91">
        <v>362420</v>
      </c>
      <c r="F65" s="91">
        <v>138603</v>
      </c>
      <c r="G65" s="91">
        <v>17538</v>
      </c>
      <c r="H65" s="91">
        <v>42996</v>
      </c>
      <c r="I65" s="91">
        <v>3899</v>
      </c>
      <c r="J65" s="92">
        <v>113252</v>
      </c>
      <c r="L65" s="49"/>
      <c r="M65" s="90"/>
      <c r="N65" s="90"/>
      <c r="O65" s="90"/>
      <c r="P65" s="90"/>
      <c r="Q65" s="90"/>
      <c r="R65" s="90"/>
      <c r="S65" s="90"/>
      <c r="T65" s="90"/>
    </row>
    <row r="66" spans="1:21" s="16" customFormat="1" ht="12.6" customHeight="1" x14ac:dyDescent="0.25">
      <c r="A66" s="69"/>
      <c r="B66" s="75">
        <v>2021</v>
      </c>
      <c r="C66" s="91">
        <v>802099</v>
      </c>
      <c r="D66" s="91">
        <v>76398</v>
      </c>
      <c r="E66" s="91">
        <v>382677</v>
      </c>
      <c r="F66" s="91">
        <v>150270</v>
      </c>
      <c r="G66" s="91">
        <v>18924</v>
      </c>
      <c r="H66" s="91">
        <v>46257</v>
      </c>
      <c r="I66" s="91">
        <v>4125</v>
      </c>
      <c r="J66" s="92">
        <v>123447</v>
      </c>
      <c r="L66" s="50"/>
      <c r="M66" s="90"/>
      <c r="N66" s="90"/>
      <c r="O66" s="90"/>
      <c r="P66" s="90"/>
      <c r="Q66" s="90"/>
      <c r="R66" s="90"/>
      <c r="S66" s="90"/>
      <c r="T66" s="90"/>
    </row>
    <row r="67" spans="1:21" s="16" customFormat="1" ht="12.6" customHeight="1" x14ac:dyDescent="0.25">
      <c r="A67" s="69"/>
      <c r="B67" s="75">
        <v>2022</v>
      </c>
      <c r="C67" s="91">
        <v>886765</v>
      </c>
      <c r="D67" s="91">
        <v>84448</v>
      </c>
      <c r="E67" s="91">
        <v>422034</v>
      </c>
      <c r="F67" s="91">
        <v>166094</v>
      </c>
      <c r="G67" s="91">
        <v>21071</v>
      </c>
      <c r="H67" s="91">
        <v>51573</v>
      </c>
      <c r="I67" s="91">
        <v>4612</v>
      </c>
      <c r="J67" s="92">
        <v>136933</v>
      </c>
      <c r="L67" s="50"/>
      <c r="M67" s="90"/>
      <c r="N67" s="90"/>
      <c r="O67" s="90"/>
      <c r="P67" s="90"/>
      <c r="Q67" s="90"/>
      <c r="R67" s="90"/>
      <c r="S67" s="90"/>
      <c r="T67" s="90"/>
    </row>
    <row r="68" spans="1:21" s="16" customFormat="1" ht="12.6" customHeight="1" x14ac:dyDescent="0.25">
      <c r="A68" s="63" t="s">
        <v>31</v>
      </c>
      <c r="B68" s="64">
        <v>2018</v>
      </c>
      <c r="C68" s="88">
        <v>827037</v>
      </c>
      <c r="D68" s="88">
        <v>74117</v>
      </c>
      <c r="E68" s="88">
        <v>406496</v>
      </c>
      <c r="F68" s="88">
        <v>149275</v>
      </c>
      <c r="G68" s="88">
        <v>20220</v>
      </c>
      <c r="H68" s="88">
        <v>48089</v>
      </c>
      <c r="I68" s="88">
        <v>5064</v>
      </c>
      <c r="J68" s="89">
        <v>123776</v>
      </c>
      <c r="L68" s="41"/>
      <c r="M68" s="90"/>
      <c r="N68" s="90"/>
      <c r="O68" s="90"/>
      <c r="P68" s="90"/>
      <c r="Q68" s="90"/>
      <c r="R68" s="90"/>
      <c r="S68" s="90"/>
      <c r="T68" s="90"/>
    </row>
    <row r="69" spans="1:21" s="16" customFormat="1" ht="12.6" customHeight="1" x14ac:dyDescent="0.25">
      <c r="A69" s="69"/>
      <c r="B69" s="70">
        <v>2019</v>
      </c>
      <c r="C69" s="91">
        <v>855097</v>
      </c>
      <c r="D69" s="91">
        <v>77395</v>
      </c>
      <c r="E69" s="91">
        <v>416742</v>
      </c>
      <c r="F69" s="91">
        <v>155346</v>
      </c>
      <c r="G69" s="91">
        <v>21319</v>
      </c>
      <c r="H69" s="91">
        <v>50161</v>
      </c>
      <c r="I69" s="91">
        <v>5004</v>
      </c>
      <c r="J69" s="92">
        <v>129129</v>
      </c>
      <c r="L69" s="47"/>
      <c r="M69" s="90"/>
      <c r="N69" s="90"/>
      <c r="O69" s="90"/>
      <c r="P69" s="90"/>
      <c r="Q69" s="90"/>
      <c r="R69" s="90"/>
      <c r="S69" s="90"/>
      <c r="T69" s="90"/>
    </row>
    <row r="70" spans="1:21" s="16" customFormat="1" ht="12.6" customHeight="1" x14ac:dyDescent="0.25">
      <c r="A70" s="69"/>
      <c r="B70" s="74">
        <v>2020</v>
      </c>
      <c r="C70" s="91">
        <v>849640</v>
      </c>
      <c r="D70" s="91">
        <v>77766</v>
      </c>
      <c r="E70" s="91">
        <v>410602</v>
      </c>
      <c r="F70" s="91">
        <v>156692</v>
      </c>
      <c r="G70" s="91">
        <v>20884</v>
      </c>
      <c r="H70" s="91">
        <v>50859</v>
      </c>
      <c r="I70" s="91">
        <v>4912</v>
      </c>
      <c r="J70" s="92">
        <v>127925</v>
      </c>
      <c r="L70" s="49"/>
      <c r="M70" s="90"/>
      <c r="N70" s="90"/>
      <c r="O70" s="90"/>
      <c r="P70" s="90"/>
      <c r="Q70" s="90"/>
      <c r="R70" s="90"/>
      <c r="S70" s="90"/>
      <c r="T70" s="90"/>
    </row>
    <row r="71" spans="1:21" s="16" customFormat="1" ht="12.6" customHeight="1" x14ac:dyDescent="0.25">
      <c r="A71" s="69"/>
      <c r="B71" s="75">
        <v>2021</v>
      </c>
      <c r="C71" s="91">
        <v>897823</v>
      </c>
      <c r="D71" s="91">
        <v>83001</v>
      </c>
      <c r="E71" s="91">
        <v>427657</v>
      </c>
      <c r="F71" s="91">
        <v>167306</v>
      </c>
      <c r="G71" s="91">
        <v>22463</v>
      </c>
      <c r="H71" s="91">
        <v>54159</v>
      </c>
      <c r="I71" s="91">
        <v>5250</v>
      </c>
      <c r="J71" s="92">
        <v>137987</v>
      </c>
      <c r="L71" s="50"/>
      <c r="M71" s="90"/>
      <c r="N71" s="90"/>
      <c r="O71" s="90"/>
      <c r="P71" s="90"/>
      <c r="Q71" s="90"/>
      <c r="R71" s="90"/>
      <c r="S71" s="90"/>
      <c r="T71" s="90"/>
    </row>
    <row r="72" spans="1:21" s="16" customFormat="1" ht="12.6" customHeight="1" x14ac:dyDescent="0.25">
      <c r="A72" s="69"/>
      <c r="B72" s="75">
        <v>2022</v>
      </c>
      <c r="C72" s="91">
        <v>1001569</v>
      </c>
      <c r="D72" s="91">
        <v>92292</v>
      </c>
      <c r="E72" s="91">
        <v>475797</v>
      </c>
      <c r="F72" s="91">
        <v>186188</v>
      </c>
      <c r="G72" s="91">
        <v>25608</v>
      </c>
      <c r="H72" s="91">
        <v>60839</v>
      </c>
      <c r="I72" s="91">
        <v>5988</v>
      </c>
      <c r="J72" s="92">
        <v>154857</v>
      </c>
      <c r="L72" s="50"/>
      <c r="M72" s="90"/>
      <c r="N72" s="90"/>
      <c r="O72" s="90"/>
      <c r="P72" s="90"/>
      <c r="Q72" s="90"/>
      <c r="R72" s="90"/>
      <c r="S72" s="90"/>
      <c r="T72" s="90"/>
    </row>
    <row r="73" spans="1:21" s="144" customFormat="1" ht="32.25" customHeight="1" x14ac:dyDescent="0.25">
      <c r="A73" s="551" t="s">
        <v>40</v>
      </c>
      <c r="B73" s="551"/>
      <c r="C73" s="551"/>
      <c r="D73" s="551"/>
      <c r="E73" s="551"/>
      <c r="F73" s="551"/>
      <c r="G73" s="551"/>
      <c r="H73" s="551"/>
      <c r="I73" s="551"/>
      <c r="J73" s="551"/>
      <c r="K73" s="97"/>
      <c r="L73" s="102"/>
      <c r="M73" s="103"/>
      <c r="N73" s="104"/>
      <c r="O73" s="104"/>
      <c r="P73" s="104"/>
      <c r="Q73" s="104"/>
      <c r="R73" s="104"/>
      <c r="S73" s="105"/>
      <c r="T73" s="105"/>
      <c r="U73" s="97"/>
    </row>
    <row r="74" spans="1:21" ht="29.25" customHeight="1" x14ac:dyDescent="0.25">
      <c r="A74" s="552" t="s">
        <v>41</v>
      </c>
      <c r="B74" s="552"/>
      <c r="C74" s="552"/>
      <c r="D74" s="552"/>
      <c r="E74" s="552"/>
      <c r="F74" s="552"/>
      <c r="G74" s="552"/>
      <c r="H74" s="552"/>
      <c r="I74" s="552"/>
      <c r="J74" s="552"/>
      <c r="M74" s="103"/>
    </row>
    <row r="75" spans="1:21" s="93" customFormat="1" ht="12.75" customHeight="1" x14ac:dyDescent="0.25">
      <c r="A75" s="101" t="s">
        <v>211</v>
      </c>
      <c r="B75" s="102"/>
      <c r="C75" s="103"/>
      <c r="D75" s="104"/>
      <c r="E75" s="104"/>
      <c r="F75" s="104"/>
      <c r="G75" s="104"/>
      <c r="H75" s="104"/>
      <c r="I75" s="105"/>
      <c r="J75" s="145" t="s">
        <v>42</v>
      </c>
      <c r="L75" s="94"/>
      <c r="M75" s="95"/>
      <c r="N75" s="95"/>
      <c r="O75" s="95"/>
      <c r="P75" s="95"/>
      <c r="Q75" s="95"/>
      <c r="R75" s="95"/>
      <c r="S75" s="95"/>
      <c r="T75" s="95"/>
    </row>
    <row r="76" spans="1:21" s="96" customFormat="1" ht="10.8" x14ac:dyDescent="0.25">
      <c r="A76" s="553"/>
      <c r="B76" s="553"/>
      <c r="C76" s="553"/>
      <c r="D76" s="553"/>
      <c r="E76" s="553"/>
      <c r="F76" s="553"/>
      <c r="G76" s="553"/>
      <c r="H76" s="553"/>
      <c r="I76" s="553"/>
      <c r="J76" s="553"/>
    </row>
    <row r="77" spans="1:21" s="97" customFormat="1" ht="10.8" x14ac:dyDescent="0.25">
      <c r="A77" s="554"/>
      <c r="B77" s="554"/>
      <c r="C77" s="554"/>
      <c r="D77" s="554"/>
      <c r="E77" s="554"/>
      <c r="F77" s="554"/>
      <c r="G77" s="554"/>
      <c r="H77" s="554"/>
      <c r="I77" s="554"/>
      <c r="J77" s="554"/>
      <c r="L77" s="98"/>
      <c r="M77" s="99"/>
      <c r="N77" s="99"/>
      <c r="O77" s="99"/>
      <c r="P77" s="99"/>
      <c r="Q77" s="99"/>
      <c r="R77" s="99"/>
      <c r="S77" s="99"/>
      <c r="T77" s="100"/>
    </row>
    <row r="78" spans="1:21" ht="13.2" x14ac:dyDescent="0.25">
      <c r="C78" s="103"/>
      <c r="M78" s="107"/>
    </row>
    <row r="79" spans="1:21" ht="12.6" customHeight="1" x14ac:dyDescent="0.3">
      <c r="A79" s="109"/>
      <c r="C79" s="103"/>
      <c r="M79" s="107"/>
    </row>
    <row r="80" spans="1:21" ht="12.6" customHeight="1" x14ac:dyDescent="0.25">
      <c r="C80" s="103"/>
      <c r="M80" s="107"/>
    </row>
    <row r="81" spans="1:21" ht="12.6" hidden="1" customHeight="1" outlineLevel="1" x14ac:dyDescent="0.2">
      <c r="A81" s="101" t="s">
        <v>32</v>
      </c>
    </row>
    <row r="82" spans="1:21" s="115" customFormat="1" ht="12.6" hidden="1" customHeight="1" outlineLevel="1" x14ac:dyDescent="0.2">
      <c r="A82" s="110" t="s">
        <v>33</v>
      </c>
      <c r="B82" s="111">
        <v>2002</v>
      </c>
      <c r="C82" s="112">
        <f t="shared" ref="C82:J86" si="0">MIN(C68,C63,C53,C48,C38,C33,C28,C18)</f>
        <v>697782</v>
      </c>
      <c r="D82" s="112">
        <f t="shared" si="0"/>
        <v>64136</v>
      </c>
      <c r="E82" s="112">
        <f t="shared" si="0"/>
        <v>343442</v>
      </c>
      <c r="F82" s="112">
        <f t="shared" si="0"/>
        <v>126816</v>
      </c>
      <c r="G82" s="112">
        <f t="shared" si="0"/>
        <v>16139</v>
      </c>
      <c r="H82" s="112">
        <f t="shared" si="0"/>
        <v>38935</v>
      </c>
      <c r="I82" s="112">
        <f t="shared" si="0"/>
        <v>3785</v>
      </c>
      <c r="J82" s="112">
        <f t="shared" si="0"/>
        <v>104529</v>
      </c>
      <c r="K82" s="113"/>
      <c r="L82" s="114"/>
      <c r="M82" s="112"/>
      <c r="N82" s="112"/>
      <c r="O82" s="112"/>
      <c r="P82" s="112"/>
      <c r="Q82" s="112"/>
      <c r="R82" s="112"/>
      <c r="S82" s="112"/>
      <c r="T82" s="112"/>
      <c r="U82" s="113"/>
    </row>
    <row r="83" spans="1:21" s="115" customFormat="1" ht="12.6" hidden="1" customHeight="1" outlineLevel="1" x14ac:dyDescent="0.2">
      <c r="A83" s="110" t="s">
        <v>33</v>
      </c>
      <c r="B83" s="116">
        <v>2003</v>
      </c>
      <c r="C83" s="112">
        <f t="shared" si="0"/>
        <v>728403</v>
      </c>
      <c r="D83" s="112">
        <f t="shared" si="0"/>
        <v>67661</v>
      </c>
      <c r="E83" s="112">
        <f t="shared" si="0"/>
        <v>355442</v>
      </c>
      <c r="F83" s="112">
        <f t="shared" si="0"/>
        <v>133349</v>
      </c>
      <c r="G83" s="112">
        <f t="shared" si="0"/>
        <v>17021</v>
      </c>
      <c r="H83" s="112">
        <f t="shared" si="0"/>
        <v>41079</v>
      </c>
      <c r="I83" s="112">
        <f t="shared" si="0"/>
        <v>3852</v>
      </c>
      <c r="J83" s="112">
        <f t="shared" si="0"/>
        <v>109998</v>
      </c>
      <c r="K83" s="113"/>
      <c r="L83" s="117"/>
      <c r="M83" s="112"/>
      <c r="N83" s="112"/>
      <c r="O83" s="112"/>
      <c r="P83" s="112"/>
      <c r="Q83" s="112"/>
      <c r="R83" s="112"/>
      <c r="S83" s="112"/>
      <c r="T83" s="112"/>
      <c r="U83" s="113"/>
    </row>
    <row r="84" spans="1:21" s="115" customFormat="1" ht="12.6" hidden="1" customHeight="1" outlineLevel="1" x14ac:dyDescent="0.2">
      <c r="A84" s="110" t="s">
        <v>33</v>
      </c>
      <c r="B84" s="118">
        <v>2004</v>
      </c>
      <c r="C84" s="112">
        <f t="shared" si="0"/>
        <v>748751</v>
      </c>
      <c r="D84" s="112">
        <f t="shared" si="0"/>
        <v>70043</v>
      </c>
      <c r="E84" s="112">
        <f t="shared" si="0"/>
        <v>362420</v>
      </c>
      <c r="F84" s="112">
        <f t="shared" si="0"/>
        <v>138603</v>
      </c>
      <c r="G84" s="112">
        <f t="shared" si="0"/>
        <v>17538</v>
      </c>
      <c r="H84" s="112">
        <f t="shared" si="0"/>
        <v>42996</v>
      </c>
      <c r="I84" s="112">
        <f t="shared" si="0"/>
        <v>3899</v>
      </c>
      <c r="J84" s="112">
        <f t="shared" si="0"/>
        <v>113252</v>
      </c>
      <c r="K84" s="113"/>
      <c r="L84" s="119"/>
      <c r="M84" s="112"/>
      <c r="N84" s="112"/>
      <c r="O84" s="112"/>
      <c r="P84" s="112"/>
      <c r="Q84" s="112"/>
      <c r="R84" s="112"/>
      <c r="S84" s="112"/>
      <c r="T84" s="112"/>
      <c r="U84" s="113"/>
    </row>
    <row r="85" spans="1:21" s="115" customFormat="1" ht="12.6" hidden="1" customHeight="1" outlineLevel="1" x14ac:dyDescent="0.2">
      <c r="A85" s="110" t="s">
        <v>33</v>
      </c>
      <c r="B85" s="120">
        <v>2005</v>
      </c>
      <c r="C85" s="112">
        <f t="shared" si="0"/>
        <v>802099</v>
      </c>
      <c r="D85" s="112">
        <f t="shared" si="0"/>
        <v>76398</v>
      </c>
      <c r="E85" s="112">
        <f t="shared" si="0"/>
        <v>382677</v>
      </c>
      <c r="F85" s="112">
        <f t="shared" si="0"/>
        <v>150270</v>
      </c>
      <c r="G85" s="112">
        <f t="shared" si="0"/>
        <v>18924</v>
      </c>
      <c r="H85" s="112">
        <f t="shared" si="0"/>
        <v>46257</v>
      </c>
      <c r="I85" s="112">
        <f t="shared" si="0"/>
        <v>4125</v>
      </c>
      <c r="J85" s="112">
        <f t="shared" si="0"/>
        <v>123447</v>
      </c>
      <c r="K85" s="113"/>
      <c r="L85" s="121"/>
      <c r="M85" s="112"/>
      <c r="N85" s="112"/>
      <c r="O85" s="112"/>
      <c r="P85" s="112"/>
      <c r="Q85" s="112"/>
      <c r="R85" s="112"/>
      <c r="S85" s="112"/>
      <c r="T85" s="112"/>
      <c r="U85" s="113"/>
    </row>
    <row r="86" spans="1:21" s="115" customFormat="1" ht="12.6" hidden="1" customHeight="1" outlineLevel="1" x14ac:dyDescent="0.2">
      <c r="A86" s="110" t="s">
        <v>33</v>
      </c>
      <c r="B86" s="120">
        <v>2006</v>
      </c>
      <c r="C86" s="112">
        <f t="shared" si="0"/>
        <v>886765</v>
      </c>
      <c r="D86" s="112">
        <f t="shared" si="0"/>
        <v>84448</v>
      </c>
      <c r="E86" s="112">
        <f t="shared" si="0"/>
        <v>422034</v>
      </c>
      <c r="F86" s="112">
        <f t="shared" si="0"/>
        <v>166094</v>
      </c>
      <c r="G86" s="112">
        <f t="shared" si="0"/>
        <v>21071</v>
      </c>
      <c r="H86" s="112">
        <f t="shared" si="0"/>
        <v>51573</v>
      </c>
      <c r="I86" s="112">
        <f t="shared" si="0"/>
        <v>4612</v>
      </c>
      <c r="J86" s="112">
        <f t="shared" si="0"/>
        <v>136933</v>
      </c>
      <c r="K86" s="113"/>
      <c r="L86" s="121"/>
      <c r="M86" s="112"/>
      <c r="N86" s="112"/>
      <c r="O86" s="112"/>
      <c r="P86" s="112"/>
      <c r="Q86" s="112"/>
      <c r="R86" s="112"/>
      <c r="S86" s="112"/>
      <c r="T86" s="112"/>
      <c r="U86" s="113"/>
    </row>
    <row r="87" spans="1:21" s="127" customFormat="1" ht="12.6" hidden="1" customHeight="1" outlineLevel="1" x14ac:dyDescent="0.2">
      <c r="A87" s="122" t="s">
        <v>34</v>
      </c>
      <c r="B87" s="123">
        <v>2002</v>
      </c>
      <c r="C87" s="124">
        <f t="shared" ref="C87:J91" si="1">MAX(C68,C63,C53,C48,C38,C33,C28,C18)</f>
        <v>2261940</v>
      </c>
      <c r="D87" s="124">
        <f t="shared" si="1"/>
        <v>199357</v>
      </c>
      <c r="E87" s="124">
        <f t="shared" si="1"/>
        <v>1107313</v>
      </c>
      <c r="F87" s="124">
        <f t="shared" si="1"/>
        <v>409273</v>
      </c>
      <c r="G87" s="124">
        <f t="shared" si="1"/>
        <v>58210</v>
      </c>
      <c r="H87" s="124">
        <f t="shared" si="1"/>
        <v>135339</v>
      </c>
      <c r="I87" s="124">
        <f t="shared" si="1"/>
        <v>15197</v>
      </c>
      <c r="J87" s="124">
        <f t="shared" si="1"/>
        <v>337251</v>
      </c>
      <c r="K87" s="125"/>
      <c r="L87" s="126"/>
      <c r="M87" s="124"/>
      <c r="N87" s="124"/>
      <c r="O87" s="124"/>
      <c r="P87" s="124"/>
      <c r="Q87" s="124"/>
      <c r="R87" s="124"/>
      <c r="S87" s="124"/>
      <c r="T87" s="124"/>
      <c r="U87" s="125"/>
    </row>
    <row r="88" spans="1:21" s="127" customFormat="1" ht="12.6" hidden="1" customHeight="1" outlineLevel="1" x14ac:dyDescent="0.2">
      <c r="A88" s="122" t="s">
        <v>34</v>
      </c>
      <c r="B88" s="128">
        <v>2003</v>
      </c>
      <c r="C88" s="124">
        <f t="shared" si="1"/>
        <v>2370424</v>
      </c>
      <c r="D88" s="124">
        <f t="shared" si="1"/>
        <v>210856</v>
      </c>
      <c r="E88" s="124">
        <f t="shared" si="1"/>
        <v>1150112</v>
      </c>
      <c r="F88" s="124">
        <f t="shared" si="1"/>
        <v>432320</v>
      </c>
      <c r="G88" s="124">
        <f t="shared" si="1"/>
        <v>61545</v>
      </c>
      <c r="H88" s="124">
        <f t="shared" si="1"/>
        <v>143349</v>
      </c>
      <c r="I88" s="124">
        <f t="shared" si="1"/>
        <v>15592</v>
      </c>
      <c r="J88" s="124">
        <f t="shared" si="1"/>
        <v>356649</v>
      </c>
      <c r="K88" s="125"/>
      <c r="L88" s="129"/>
      <c r="M88" s="124"/>
      <c r="N88" s="124"/>
      <c r="O88" s="124"/>
      <c r="P88" s="124"/>
      <c r="Q88" s="124"/>
      <c r="R88" s="124"/>
      <c r="S88" s="124"/>
      <c r="T88" s="124"/>
      <c r="U88" s="125"/>
    </row>
    <row r="89" spans="1:21" s="127" customFormat="1" ht="12.6" hidden="1" customHeight="1" outlineLevel="1" x14ac:dyDescent="0.2">
      <c r="A89" s="122" t="s">
        <v>34</v>
      </c>
      <c r="B89" s="130">
        <v>2004</v>
      </c>
      <c r="C89" s="124">
        <f t="shared" si="1"/>
        <v>2407957</v>
      </c>
      <c r="D89" s="124">
        <f t="shared" si="1"/>
        <v>216030</v>
      </c>
      <c r="E89" s="124">
        <f t="shared" si="1"/>
        <v>1159702</v>
      </c>
      <c r="F89" s="124">
        <f t="shared" si="1"/>
        <v>443694</v>
      </c>
      <c r="G89" s="124">
        <f t="shared" si="1"/>
        <v>62338</v>
      </c>
      <c r="H89" s="124">
        <f t="shared" si="1"/>
        <v>147780</v>
      </c>
      <c r="I89" s="124">
        <f t="shared" si="1"/>
        <v>15783</v>
      </c>
      <c r="J89" s="124">
        <f t="shared" si="1"/>
        <v>362629</v>
      </c>
      <c r="K89" s="125"/>
      <c r="L89" s="131"/>
      <c r="M89" s="124"/>
      <c r="N89" s="124"/>
      <c r="O89" s="124"/>
      <c r="P89" s="124"/>
      <c r="Q89" s="124"/>
      <c r="R89" s="124"/>
      <c r="S89" s="124"/>
      <c r="T89" s="124"/>
      <c r="U89" s="125"/>
    </row>
    <row r="90" spans="1:21" s="127" customFormat="1" ht="12.6" hidden="1" customHeight="1" outlineLevel="1" x14ac:dyDescent="0.2">
      <c r="A90" s="122" t="s">
        <v>34</v>
      </c>
      <c r="B90" s="132">
        <v>2005</v>
      </c>
      <c r="C90" s="124">
        <f t="shared" si="1"/>
        <v>2505543</v>
      </c>
      <c r="D90" s="124">
        <f t="shared" si="1"/>
        <v>227498</v>
      </c>
      <c r="E90" s="124">
        <f t="shared" si="1"/>
        <v>1188047</v>
      </c>
      <c r="F90" s="124">
        <f t="shared" si="1"/>
        <v>468227</v>
      </c>
      <c r="G90" s="124">
        <f t="shared" si="1"/>
        <v>65711</v>
      </c>
      <c r="H90" s="124">
        <f t="shared" si="1"/>
        <v>156103</v>
      </c>
      <c r="I90" s="124">
        <f t="shared" si="1"/>
        <v>16506</v>
      </c>
      <c r="J90" s="124">
        <f t="shared" si="1"/>
        <v>383452</v>
      </c>
      <c r="K90" s="125"/>
      <c r="L90" s="133"/>
      <c r="M90" s="124"/>
      <c r="N90" s="124"/>
      <c r="O90" s="124"/>
      <c r="P90" s="124"/>
      <c r="Q90" s="124"/>
      <c r="R90" s="124"/>
      <c r="S90" s="124"/>
      <c r="T90" s="124"/>
      <c r="U90" s="125"/>
    </row>
    <row r="91" spans="1:21" s="127" customFormat="1" ht="12.6" hidden="1" customHeight="1" outlineLevel="1" x14ac:dyDescent="0.2">
      <c r="A91" s="122" t="s">
        <v>34</v>
      </c>
      <c r="B91" s="132">
        <v>2006</v>
      </c>
      <c r="C91" s="124">
        <f t="shared" si="1"/>
        <v>2716994</v>
      </c>
      <c r="D91" s="124">
        <f t="shared" si="1"/>
        <v>246600</v>
      </c>
      <c r="E91" s="124">
        <f t="shared" si="1"/>
        <v>1283568</v>
      </c>
      <c r="F91" s="124">
        <f t="shared" si="1"/>
        <v>508390</v>
      </c>
      <c r="G91" s="124">
        <f t="shared" si="1"/>
        <v>71517</v>
      </c>
      <c r="H91" s="124">
        <f t="shared" si="1"/>
        <v>172035</v>
      </c>
      <c r="I91" s="124">
        <f t="shared" si="1"/>
        <v>18149</v>
      </c>
      <c r="J91" s="124">
        <f t="shared" si="1"/>
        <v>416735</v>
      </c>
      <c r="K91" s="125"/>
      <c r="L91" s="133"/>
      <c r="M91" s="124"/>
      <c r="N91" s="124"/>
      <c r="O91" s="124"/>
      <c r="P91" s="124"/>
      <c r="Q91" s="124"/>
      <c r="R91" s="124"/>
      <c r="S91" s="124"/>
      <c r="T91" s="124"/>
      <c r="U91" s="125"/>
    </row>
    <row r="92" spans="1:21" ht="12.6" hidden="1" customHeight="1" outlineLevel="1" x14ac:dyDescent="0.2"/>
    <row r="93" spans="1:21" ht="12.6" hidden="1" customHeight="1" outlineLevel="1" x14ac:dyDescent="0.2"/>
    <row r="94" spans="1:21" ht="12.6" hidden="1" customHeight="1" outlineLevel="1" x14ac:dyDescent="0.2">
      <c r="A94" s="134" t="s">
        <v>35</v>
      </c>
      <c r="B94" s="135">
        <v>2001</v>
      </c>
      <c r="C94" s="104">
        <f>C8-SUM(C68,C63,C53,C48,C38,C33,C28,C18)</f>
        <v>0</v>
      </c>
      <c r="D94" s="104">
        <f t="shared" ref="D94:J94" si="2">D8-SUM(D68,D63,D53,D48,D38,D33,D28,D18)</f>
        <v>0</v>
      </c>
      <c r="E94" s="104">
        <f t="shared" si="2"/>
        <v>0</v>
      </c>
      <c r="F94" s="104">
        <f t="shared" si="2"/>
        <v>0</v>
      </c>
      <c r="G94" s="104">
        <f t="shared" si="2"/>
        <v>0</v>
      </c>
      <c r="H94" s="104">
        <f t="shared" si="2"/>
        <v>0</v>
      </c>
      <c r="I94" s="104">
        <f t="shared" si="2"/>
        <v>0</v>
      </c>
      <c r="J94" s="104">
        <f t="shared" si="2"/>
        <v>0</v>
      </c>
      <c r="L94" s="136"/>
    </row>
    <row r="95" spans="1:21" ht="12.6" hidden="1" customHeight="1" outlineLevel="1" x14ac:dyDescent="0.2">
      <c r="A95" s="134" t="e">
        <v>#VALUE!</v>
      </c>
      <c r="B95" s="137">
        <v>2002</v>
      </c>
      <c r="C95" s="104">
        <f t="shared" ref="C95:J98" si="3">C9-SUM(C69,C64,C54,C49,C39,C34,C29,C19)</f>
        <v>0</v>
      </c>
      <c r="D95" s="104">
        <f t="shared" si="3"/>
        <v>0</v>
      </c>
      <c r="E95" s="104">
        <f t="shared" si="3"/>
        <v>0</v>
      </c>
      <c r="F95" s="104">
        <f t="shared" si="3"/>
        <v>0</v>
      </c>
      <c r="G95" s="104">
        <f t="shared" si="3"/>
        <v>0</v>
      </c>
      <c r="H95" s="104">
        <f t="shared" si="3"/>
        <v>0</v>
      </c>
      <c r="I95" s="104">
        <f t="shared" si="3"/>
        <v>0</v>
      </c>
      <c r="J95" s="104">
        <f t="shared" si="3"/>
        <v>0</v>
      </c>
      <c r="L95" s="138"/>
    </row>
    <row r="96" spans="1:21" ht="12.6" hidden="1" customHeight="1" outlineLevel="1" x14ac:dyDescent="0.2">
      <c r="B96" s="139">
        <v>2003</v>
      </c>
      <c r="C96" s="104">
        <f t="shared" si="3"/>
        <v>0</v>
      </c>
      <c r="D96" s="104">
        <f t="shared" si="3"/>
        <v>0</v>
      </c>
      <c r="E96" s="104">
        <f t="shared" si="3"/>
        <v>0</v>
      </c>
      <c r="F96" s="104">
        <f t="shared" si="3"/>
        <v>0</v>
      </c>
      <c r="G96" s="104">
        <f t="shared" si="3"/>
        <v>0</v>
      </c>
      <c r="H96" s="104">
        <f t="shared" si="3"/>
        <v>0</v>
      </c>
      <c r="I96" s="104">
        <f t="shared" si="3"/>
        <v>0</v>
      </c>
      <c r="J96" s="104">
        <f t="shared" si="3"/>
        <v>0</v>
      </c>
      <c r="L96" s="140"/>
    </row>
    <row r="97" spans="2:12" ht="12.6" hidden="1" customHeight="1" outlineLevel="1" x14ac:dyDescent="0.2">
      <c r="B97" s="141">
        <v>2004</v>
      </c>
      <c r="C97" s="104">
        <f t="shared" si="3"/>
        <v>-1</v>
      </c>
      <c r="D97" s="104">
        <f t="shared" si="3"/>
        <v>1</v>
      </c>
      <c r="E97" s="104">
        <f t="shared" si="3"/>
        <v>0</v>
      </c>
      <c r="F97" s="104">
        <f t="shared" si="3"/>
        <v>-1</v>
      </c>
      <c r="G97" s="104">
        <f t="shared" si="3"/>
        <v>0</v>
      </c>
      <c r="H97" s="104">
        <f t="shared" si="3"/>
        <v>0</v>
      </c>
      <c r="I97" s="104">
        <f t="shared" si="3"/>
        <v>1</v>
      </c>
      <c r="J97" s="104">
        <f t="shared" si="3"/>
        <v>-1</v>
      </c>
      <c r="L97" s="142"/>
    </row>
    <row r="98" spans="2:12" ht="12.6" hidden="1" customHeight="1" outlineLevel="1" x14ac:dyDescent="0.2">
      <c r="B98" s="141">
        <v>2005</v>
      </c>
      <c r="C98" s="104">
        <f t="shared" si="3"/>
        <v>0</v>
      </c>
      <c r="D98" s="104">
        <f t="shared" si="3"/>
        <v>-1</v>
      </c>
      <c r="E98" s="104">
        <f t="shared" si="3"/>
        <v>2</v>
      </c>
      <c r="F98" s="104">
        <f t="shared" si="3"/>
        <v>0</v>
      </c>
      <c r="G98" s="104">
        <f t="shared" si="3"/>
        <v>0</v>
      </c>
      <c r="H98" s="104">
        <f t="shared" si="3"/>
        <v>0</v>
      </c>
      <c r="I98" s="104">
        <f t="shared" si="3"/>
        <v>1</v>
      </c>
      <c r="J98" s="104">
        <f t="shared" si="3"/>
        <v>0</v>
      </c>
      <c r="L98" s="142"/>
    </row>
    <row r="99" spans="2:12" ht="12.6" hidden="1" customHeight="1" outlineLevel="1" x14ac:dyDescent="0.2"/>
    <row r="100" spans="2:12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1">
    <mergeCell ref="A73:J73"/>
    <mergeCell ref="A74:J74"/>
    <mergeCell ref="A76:J76"/>
    <mergeCell ref="A77:J77"/>
    <mergeCell ref="N5:S5"/>
    <mergeCell ref="A5:A7"/>
    <mergeCell ref="B5:B7"/>
    <mergeCell ref="C5:C6"/>
    <mergeCell ref="D5:I5"/>
    <mergeCell ref="L5:L7"/>
    <mergeCell ref="M5:M6"/>
  </mergeCells>
  <hyperlinks>
    <hyperlink ref="J75" r:id="rId4" location="!/view/sk/vbd_sk_win2/so3804rr/v_so3804rr_00_00_00_sk"/>
    <hyperlink ref="N2:O2" location="'Obsah_ Contents'!A1" display="Obsah / Contents"/>
    <hyperlink ref="N2" location="'Obsah_ Contents'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7"/>
  <sheetViews>
    <sheetView showGridLines="0" showOutlineSymbols="0" zoomScaleNormal="100" workbookViewId="0">
      <pane xSplit="2" ySplit="7" topLeftCell="C60" activePane="bottomRight" state="frozen"/>
      <selection activeCell="D18" sqref="D18"/>
      <selection pane="topRight" activeCell="D18" sqref="D18"/>
      <selection pane="bottomLeft" activeCell="D18" sqref="D18"/>
      <selection pane="bottomRight" activeCell="E25" sqref="E25"/>
    </sheetView>
  </sheetViews>
  <sheetFormatPr defaultColWidth="10.33203125" defaultRowHeight="12.6" customHeight="1" outlineLevelRow="1" x14ac:dyDescent="0.2"/>
  <cols>
    <col min="1" max="1" width="14.109375" style="101" customWidth="1"/>
    <col min="2" max="2" width="4" style="156" customWidth="1"/>
    <col min="3" max="3" width="7.88671875" style="108" customWidth="1"/>
    <col min="4" max="4" width="7.5546875" style="108" customWidth="1"/>
    <col min="5" max="5" width="7" style="108" customWidth="1"/>
    <col min="6" max="6" width="6.5546875" style="108" customWidth="1"/>
    <col min="7" max="7" width="7" style="108" customWidth="1"/>
    <col min="8" max="8" width="8.33203125" style="108" customWidth="1"/>
    <col min="9" max="9" width="7" style="108" customWidth="1"/>
    <col min="10" max="10" width="10.6640625" style="108" customWidth="1"/>
    <col min="11" max="11" width="10.33203125" style="106" customWidth="1"/>
    <col min="12" max="12" width="4" style="156" customWidth="1"/>
    <col min="13" max="13" width="7.88671875" style="108" customWidth="1"/>
    <col min="14" max="14" width="7.5546875" style="108" customWidth="1"/>
    <col min="15" max="15" width="7" style="108" customWidth="1"/>
    <col min="16" max="16" width="6" style="108" customWidth="1"/>
    <col min="17" max="17" width="6.44140625" style="108" customWidth="1"/>
    <col min="18" max="18" width="7.109375" style="108" customWidth="1"/>
    <col min="19" max="19" width="6.5546875" style="108" customWidth="1"/>
    <col min="20" max="20" width="9" style="108" customWidth="1"/>
    <col min="21" max="22" width="3.109375" style="106" customWidth="1"/>
    <col min="23" max="28" width="3.109375" style="108" customWidth="1"/>
    <col min="29" max="16384" width="10.33203125" style="108"/>
  </cols>
  <sheetData>
    <row r="1" spans="1:22" s="239" customFormat="1" ht="13.8" collapsed="1" x14ac:dyDescent="0.3">
      <c r="A1" s="143" t="s">
        <v>0</v>
      </c>
      <c r="B1" s="241"/>
      <c r="C1" s="243"/>
      <c r="D1" s="243"/>
      <c r="E1" s="243"/>
      <c r="F1" s="243"/>
      <c r="J1" s="242" t="s">
        <v>1</v>
      </c>
      <c r="K1" s="243"/>
      <c r="L1" s="241"/>
      <c r="M1" s="243"/>
      <c r="N1" s="243"/>
      <c r="O1" s="243"/>
      <c r="P1" s="243"/>
      <c r="T1" s="242"/>
    </row>
    <row r="2" spans="1:22" s="239" customFormat="1" ht="13.8" x14ac:dyDescent="0.3">
      <c r="A2" s="143" t="s">
        <v>50</v>
      </c>
      <c r="B2" s="241"/>
      <c r="C2" s="240"/>
      <c r="D2" s="240"/>
      <c r="E2" s="240"/>
      <c r="F2" s="240"/>
      <c r="G2" s="240"/>
      <c r="H2" s="240"/>
      <c r="I2" s="240"/>
      <c r="L2" s="241"/>
      <c r="M2" s="240"/>
      <c r="N2" s="535" t="s">
        <v>215</v>
      </c>
      <c r="O2" s="240"/>
      <c r="P2" s="240"/>
      <c r="Q2" s="240"/>
      <c r="R2" s="240"/>
      <c r="S2" s="240"/>
    </row>
    <row r="3" spans="1:22" s="234" customFormat="1" ht="13.8" x14ac:dyDescent="0.3">
      <c r="A3" s="238" t="s">
        <v>49</v>
      </c>
      <c r="B3" s="237"/>
      <c r="C3" s="236"/>
      <c r="D3" s="236"/>
      <c r="E3" s="236"/>
      <c r="F3" s="236"/>
      <c r="G3" s="235"/>
      <c r="H3" s="235"/>
      <c r="I3" s="235"/>
      <c r="L3" s="237"/>
      <c r="M3" s="236"/>
      <c r="N3" s="236"/>
      <c r="O3" s="236"/>
      <c r="P3" s="236"/>
      <c r="Q3" s="235"/>
      <c r="R3" s="235"/>
      <c r="S3" s="235"/>
    </row>
    <row r="4" spans="1:22" s="20" customFormat="1" ht="10.8" thickBot="1" x14ac:dyDescent="0.3">
      <c r="A4" s="15" t="s">
        <v>38</v>
      </c>
      <c r="B4" s="16"/>
      <c r="C4" s="17"/>
      <c r="D4" s="17"/>
      <c r="E4" s="17"/>
      <c r="F4" s="17"/>
      <c r="G4" s="15"/>
      <c r="H4" s="18"/>
      <c r="I4" s="18"/>
      <c r="J4" s="18" t="s">
        <v>39</v>
      </c>
      <c r="L4" s="16"/>
      <c r="M4" s="17"/>
      <c r="N4" s="17"/>
      <c r="O4" s="17"/>
      <c r="P4" s="17"/>
      <c r="Q4" s="15"/>
      <c r="R4" s="18"/>
      <c r="S4" s="18"/>
      <c r="T4" s="19"/>
    </row>
    <row r="5" spans="1:22" s="24" customFormat="1" ht="15" customHeight="1" x14ac:dyDescent="0.25">
      <c r="A5" s="556" t="s">
        <v>2</v>
      </c>
      <c r="B5" s="559" t="s">
        <v>3</v>
      </c>
      <c r="C5" s="569" t="s">
        <v>48</v>
      </c>
      <c r="D5" s="571" t="s">
        <v>220</v>
      </c>
      <c r="E5" s="571"/>
      <c r="F5" s="571"/>
      <c r="G5" s="571"/>
      <c r="H5" s="571"/>
      <c r="I5" s="571"/>
      <c r="J5" s="571"/>
      <c r="K5" s="23"/>
      <c r="L5" s="565"/>
      <c r="M5" s="567"/>
      <c r="N5" s="567"/>
      <c r="O5" s="567"/>
      <c r="P5" s="567"/>
      <c r="Q5" s="567"/>
      <c r="R5" s="567"/>
      <c r="S5" s="567"/>
      <c r="T5" s="567"/>
      <c r="U5" s="23"/>
      <c r="V5" s="23"/>
    </row>
    <row r="6" spans="1:22" s="24" customFormat="1" ht="30.6" x14ac:dyDescent="0.25">
      <c r="A6" s="557"/>
      <c r="B6" s="560"/>
      <c r="C6" s="570"/>
      <c r="D6" s="232" t="s">
        <v>5</v>
      </c>
      <c r="E6" s="232" t="s">
        <v>6</v>
      </c>
      <c r="F6" s="232" t="s">
        <v>7</v>
      </c>
      <c r="G6" s="233" t="s">
        <v>8</v>
      </c>
      <c r="H6" s="232" t="s">
        <v>9</v>
      </c>
      <c r="I6" s="231" t="s">
        <v>10</v>
      </c>
      <c r="J6" s="230" t="s">
        <v>47</v>
      </c>
      <c r="K6" s="23"/>
      <c r="L6" s="565"/>
      <c r="M6" s="567"/>
      <c r="N6" s="228"/>
      <c r="O6" s="228"/>
      <c r="P6" s="228"/>
      <c r="Q6" s="229"/>
      <c r="R6" s="228"/>
      <c r="S6" s="228"/>
      <c r="T6" s="228"/>
      <c r="U6" s="23"/>
      <c r="V6" s="23"/>
    </row>
    <row r="7" spans="1:22" s="36" customFormat="1" ht="37.5" customHeight="1" thickBot="1" x14ac:dyDescent="0.25">
      <c r="A7" s="558"/>
      <c r="B7" s="561"/>
      <c r="C7" s="227" t="s">
        <v>46</v>
      </c>
      <c r="D7" s="226" t="s">
        <v>13</v>
      </c>
      <c r="E7" s="226" t="s">
        <v>14</v>
      </c>
      <c r="F7" s="226" t="s">
        <v>222</v>
      </c>
      <c r="G7" s="226" t="s">
        <v>15</v>
      </c>
      <c r="H7" s="226" t="s">
        <v>16</v>
      </c>
      <c r="I7" s="225" t="s">
        <v>17</v>
      </c>
      <c r="J7" s="224" t="s">
        <v>45</v>
      </c>
      <c r="K7" s="223"/>
      <c r="L7" s="565"/>
      <c r="M7" s="222"/>
      <c r="N7" s="221"/>
      <c r="O7" s="221"/>
      <c r="P7" s="220"/>
      <c r="Q7" s="220"/>
      <c r="R7" s="219"/>
      <c r="S7" s="219"/>
      <c r="T7" s="219"/>
      <c r="U7" s="218"/>
      <c r="V7" s="35"/>
    </row>
    <row r="8" spans="1:22" s="16" customFormat="1" ht="12.6" customHeight="1" x14ac:dyDescent="0.25">
      <c r="A8" s="37" t="s">
        <v>19</v>
      </c>
      <c r="B8" s="146">
        <v>2018</v>
      </c>
      <c r="C8" s="217">
        <v>8111119</v>
      </c>
      <c r="D8" s="216">
        <v>661224</v>
      </c>
      <c r="E8" s="216">
        <v>6116494</v>
      </c>
      <c r="F8" s="216">
        <v>931103</v>
      </c>
      <c r="G8" s="216">
        <v>50816</v>
      </c>
      <c r="H8" s="216">
        <v>183745</v>
      </c>
      <c r="I8" s="216">
        <v>2579</v>
      </c>
      <c r="J8" s="215">
        <v>165158</v>
      </c>
      <c r="L8" s="47"/>
      <c r="M8" s="195"/>
      <c r="N8" s="195"/>
      <c r="O8" s="195"/>
      <c r="P8" s="195"/>
      <c r="Q8" s="195"/>
      <c r="R8" s="195"/>
      <c r="S8" s="195"/>
      <c r="T8" s="195"/>
    </row>
    <row r="9" spans="1:22" s="16" customFormat="1" ht="12.6" customHeight="1" x14ac:dyDescent="0.25">
      <c r="A9" s="43"/>
      <c r="B9" s="147">
        <v>2019</v>
      </c>
      <c r="C9" s="214">
        <v>8634178</v>
      </c>
      <c r="D9" s="213">
        <v>759658</v>
      </c>
      <c r="E9" s="213">
        <v>6412409</v>
      </c>
      <c r="F9" s="213">
        <v>944499</v>
      </c>
      <c r="G9" s="213">
        <v>51592</v>
      </c>
      <c r="H9" s="213">
        <v>214195</v>
      </c>
      <c r="I9" s="213">
        <v>6457</v>
      </c>
      <c r="J9" s="212">
        <v>245368</v>
      </c>
      <c r="L9" s="47"/>
      <c r="M9" s="195"/>
      <c r="N9" s="195"/>
      <c r="O9" s="195"/>
      <c r="P9" s="195"/>
      <c r="Q9" s="195"/>
      <c r="R9" s="195"/>
      <c r="S9" s="195"/>
      <c r="T9" s="195"/>
    </row>
    <row r="10" spans="1:22" s="16" customFormat="1" ht="12.6" customHeight="1" x14ac:dyDescent="0.25">
      <c r="A10" s="43"/>
      <c r="B10" s="148">
        <v>2020</v>
      </c>
      <c r="C10" s="211">
        <v>9664201</v>
      </c>
      <c r="D10" s="210">
        <v>1043388</v>
      </c>
      <c r="E10" s="210">
        <v>6788614</v>
      </c>
      <c r="F10" s="210">
        <v>970437</v>
      </c>
      <c r="G10" s="210">
        <v>50766</v>
      </c>
      <c r="H10" s="210">
        <v>329211</v>
      </c>
      <c r="I10" s="210">
        <v>3602</v>
      </c>
      <c r="J10" s="209">
        <v>478183</v>
      </c>
      <c r="L10" s="49"/>
      <c r="M10" s="205"/>
      <c r="N10" s="205"/>
      <c r="O10" s="205"/>
      <c r="P10" s="205"/>
      <c r="Q10" s="205"/>
      <c r="R10" s="205"/>
      <c r="S10" s="205"/>
      <c r="T10" s="205"/>
    </row>
    <row r="11" spans="1:22" s="16" customFormat="1" ht="12.6" customHeight="1" x14ac:dyDescent="0.25">
      <c r="A11" s="43"/>
      <c r="B11" s="149">
        <v>2021</v>
      </c>
      <c r="C11" s="211">
        <v>9951720</v>
      </c>
      <c r="D11" s="210">
        <v>1119872</v>
      </c>
      <c r="E11" s="210">
        <v>7058191</v>
      </c>
      <c r="F11" s="210">
        <v>958059</v>
      </c>
      <c r="G11" s="210">
        <v>54699</v>
      </c>
      <c r="H11" s="210">
        <v>289840</v>
      </c>
      <c r="I11" s="210">
        <v>2818</v>
      </c>
      <c r="J11" s="209">
        <v>468241</v>
      </c>
      <c r="L11" s="50"/>
      <c r="M11" s="205"/>
      <c r="N11" s="205"/>
      <c r="O11" s="205"/>
      <c r="P11" s="205"/>
      <c r="Q11" s="205"/>
      <c r="R11" s="205"/>
      <c r="S11" s="205"/>
      <c r="T11" s="205"/>
    </row>
    <row r="12" spans="1:22" s="16" customFormat="1" ht="12.6" customHeight="1" x14ac:dyDescent="0.25">
      <c r="A12" s="51"/>
      <c r="B12" s="150">
        <v>2022</v>
      </c>
      <c r="C12" s="208">
        <v>10287530</v>
      </c>
      <c r="D12" s="207">
        <v>1022474</v>
      </c>
      <c r="E12" s="207">
        <v>7302068</v>
      </c>
      <c r="F12" s="207">
        <v>968516</v>
      </c>
      <c r="G12" s="207">
        <v>55105</v>
      </c>
      <c r="H12" s="207">
        <v>259932</v>
      </c>
      <c r="I12" s="207">
        <v>1856</v>
      </c>
      <c r="J12" s="206">
        <v>677579</v>
      </c>
      <c r="L12" s="50"/>
      <c r="M12" s="205"/>
      <c r="N12" s="205"/>
      <c r="O12" s="205"/>
      <c r="P12" s="205"/>
      <c r="Q12" s="205"/>
      <c r="R12" s="205"/>
      <c r="S12" s="205"/>
      <c r="T12" s="205"/>
    </row>
    <row r="13" spans="1:22" s="16" customFormat="1" ht="12.6" customHeight="1" x14ac:dyDescent="0.25">
      <c r="A13" s="55" t="s">
        <v>20</v>
      </c>
      <c r="B13" s="151">
        <v>2018</v>
      </c>
      <c r="C13" s="204">
        <v>1233469</v>
      </c>
      <c r="D13" s="203">
        <v>203024</v>
      </c>
      <c r="E13" s="203">
        <v>845835</v>
      </c>
      <c r="F13" s="203">
        <v>128760</v>
      </c>
      <c r="G13" s="203">
        <v>7118</v>
      </c>
      <c r="H13" s="203">
        <v>32033</v>
      </c>
      <c r="I13" s="203">
        <v>206</v>
      </c>
      <c r="J13" s="202">
        <v>16493</v>
      </c>
      <c r="L13" s="41"/>
      <c r="M13" s="195"/>
      <c r="N13" s="195"/>
      <c r="O13" s="195"/>
      <c r="P13" s="195"/>
      <c r="Q13" s="195"/>
      <c r="R13" s="195"/>
      <c r="S13" s="195"/>
      <c r="T13" s="195"/>
    </row>
    <row r="14" spans="1:22" s="16" customFormat="1" ht="12.6" customHeight="1" x14ac:dyDescent="0.25">
      <c r="A14" s="55"/>
      <c r="B14" s="152">
        <v>2019</v>
      </c>
      <c r="C14" s="204">
        <v>1339427</v>
      </c>
      <c r="D14" s="203">
        <v>234210</v>
      </c>
      <c r="E14" s="203">
        <v>902716</v>
      </c>
      <c r="F14" s="203">
        <v>132963</v>
      </c>
      <c r="G14" s="203">
        <v>7149</v>
      </c>
      <c r="H14" s="203">
        <v>37297</v>
      </c>
      <c r="I14" s="203">
        <v>589</v>
      </c>
      <c r="J14" s="202">
        <v>24503</v>
      </c>
      <c r="L14" s="47"/>
      <c r="M14" s="195"/>
      <c r="N14" s="195"/>
      <c r="O14" s="195"/>
      <c r="P14" s="195"/>
      <c r="Q14" s="195"/>
      <c r="R14" s="195"/>
      <c r="S14" s="195"/>
      <c r="T14" s="195"/>
    </row>
    <row r="15" spans="1:22" s="16" customFormat="1" ht="12.6" customHeight="1" x14ac:dyDescent="0.25">
      <c r="A15" s="60"/>
      <c r="B15" s="153">
        <v>2020</v>
      </c>
      <c r="C15" s="204">
        <v>1514646</v>
      </c>
      <c r="D15" s="203">
        <v>307172</v>
      </c>
      <c r="E15" s="203">
        <v>962104</v>
      </c>
      <c r="F15" s="203">
        <v>137533</v>
      </c>
      <c r="G15" s="203">
        <v>7400</v>
      </c>
      <c r="H15" s="203">
        <v>52422</v>
      </c>
      <c r="I15" s="203">
        <v>262</v>
      </c>
      <c r="J15" s="202">
        <v>47753</v>
      </c>
      <c r="L15" s="49"/>
      <c r="M15" s="195"/>
      <c r="N15" s="195"/>
      <c r="O15" s="195"/>
      <c r="P15" s="195"/>
      <c r="Q15" s="195"/>
      <c r="R15" s="195"/>
      <c r="S15" s="195"/>
      <c r="T15" s="195"/>
    </row>
    <row r="16" spans="1:22" s="16" customFormat="1" ht="12.6" customHeight="1" x14ac:dyDescent="0.25">
      <c r="A16" s="55"/>
      <c r="B16" s="154">
        <v>2021</v>
      </c>
      <c r="C16" s="204">
        <v>1579182</v>
      </c>
      <c r="D16" s="203">
        <v>334748</v>
      </c>
      <c r="E16" s="203">
        <v>1003382</v>
      </c>
      <c r="F16" s="203">
        <v>136196</v>
      </c>
      <c r="G16" s="203">
        <v>8173</v>
      </c>
      <c r="H16" s="203">
        <v>49629</v>
      </c>
      <c r="I16" s="203">
        <v>294</v>
      </c>
      <c r="J16" s="202">
        <v>46760</v>
      </c>
      <c r="L16" s="50"/>
      <c r="M16" s="195"/>
      <c r="N16" s="195"/>
      <c r="O16" s="195"/>
      <c r="P16" s="195"/>
      <c r="Q16" s="195"/>
      <c r="R16" s="195"/>
      <c r="S16" s="195"/>
      <c r="T16" s="195"/>
    </row>
    <row r="17" spans="1:20" s="16" customFormat="1" ht="12.6" customHeight="1" x14ac:dyDescent="0.25">
      <c r="A17" s="55"/>
      <c r="B17" s="154">
        <v>2022</v>
      </c>
      <c r="C17" s="204">
        <v>1614593</v>
      </c>
      <c r="D17" s="203">
        <v>304825</v>
      </c>
      <c r="E17" s="203">
        <v>1049821</v>
      </c>
      <c r="F17" s="203">
        <v>139244</v>
      </c>
      <c r="G17" s="203">
        <v>8421</v>
      </c>
      <c r="H17" s="203">
        <v>44467</v>
      </c>
      <c r="I17" s="203">
        <v>150</v>
      </c>
      <c r="J17" s="202">
        <v>67665</v>
      </c>
      <c r="L17" s="50"/>
      <c r="M17" s="195"/>
      <c r="N17" s="195"/>
      <c r="O17" s="195"/>
      <c r="P17" s="195"/>
      <c r="Q17" s="195"/>
      <c r="R17" s="195"/>
      <c r="S17" s="195"/>
      <c r="T17" s="195"/>
    </row>
    <row r="18" spans="1:20" s="16" customFormat="1" ht="12.6" customHeight="1" x14ac:dyDescent="0.25">
      <c r="A18" s="63" t="s">
        <v>21</v>
      </c>
      <c r="B18" s="64">
        <v>2018</v>
      </c>
      <c r="C18" s="191">
        <v>1233469</v>
      </c>
      <c r="D18" s="190">
        <v>203024</v>
      </c>
      <c r="E18" s="190">
        <v>845835</v>
      </c>
      <c r="F18" s="190">
        <v>128760</v>
      </c>
      <c r="G18" s="190">
        <v>7118</v>
      </c>
      <c r="H18" s="190">
        <v>32033</v>
      </c>
      <c r="I18" s="190">
        <v>206</v>
      </c>
      <c r="J18" s="189">
        <v>16493</v>
      </c>
      <c r="L18" s="41"/>
      <c r="M18" s="185"/>
      <c r="N18" s="185"/>
      <c r="O18" s="185"/>
      <c r="P18" s="185"/>
      <c r="Q18" s="185"/>
      <c r="R18" s="185"/>
      <c r="S18" s="185"/>
      <c r="T18" s="185"/>
    </row>
    <row r="19" spans="1:20" s="16" customFormat="1" ht="12.6" customHeight="1" x14ac:dyDescent="0.25">
      <c r="A19" s="69"/>
      <c r="B19" s="70">
        <v>2019</v>
      </c>
      <c r="C19" s="188">
        <v>1339427</v>
      </c>
      <c r="D19" s="187">
        <v>234210</v>
      </c>
      <c r="E19" s="187">
        <v>902716</v>
      </c>
      <c r="F19" s="187">
        <v>132963</v>
      </c>
      <c r="G19" s="187">
        <v>7149</v>
      </c>
      <c r="H19" s="187">
        <v>37297</v>
      </c>
      <c r="I19" s="187">
        <v>589</v>
      </c>
      <c r="J19" s="186">
        <v>24503</v>
      </c>
      <c r="L19" s="47"/>
      <c r="M19" s="185"/>
      <c r="N19" s="185"/>
      <c r="O19" s="185"/>
      <c r="P19" s="185"/>
      <c r="Q19" s="185"/>
      <c r="R19" s="185"/>
      <c r="S19" s="185"/>
      <c r="T19" s="185"/>
    </row>
    <row r="20" spans="1:20" s="16" customFormat="1" ht="12.6" customHeight="1" x14ac:dyDescent="0.25">
      <c r="A20" s="69"/>
      <c r="B20" s="74">
        <v>2020</v>
      </c>
      <c r="C20" s="188">
        <v>1514646</v>
      </c>
      <c r="D20" s="187">
        <v>307172</v>
      </c>
      <c r="E20" s="187">
        <v>962104</v>
      </c>
      <c r="F20" s="187">
        <v>137533</v>
      </c>
      <c r="G20" s="187">
        <v>7400</v>
      </c>
      <c r="H20" s="187">
        <v>52422</v>
      </c>
      <c r="I20" s="187">
        <v>262</v>
      </c>
      <c r="J20" s="186">
        <v>47753</v>
      </c>
      <c r="L20" s="49"/>
      <c r="M20" s="185"/>
      <c r="N20" s="185"/>
      <c r="O20" s="185"/>
      <c r="P20" s="185"/>
      <c r="Q20" s="185"/>
      <c r="R20" s="185"/>
      <c r="S20" s="185"/>
      <c r="T20" s="185"/>
    </row>
    <row r="21" spans="1:20" s="16" customFormat="1" ht="12.6" customHeight="1" x14ac:dyDescent="0.25">
      <c r="A21" s="69"/>
      <c r="B21" s="75">
        <v>2021</v>
      </c>
      <c r="C21" s="188">
        <v>1579182</v>
      </c>
      <c r="D21" s="187">
        <v>334748</v>
      </c>
      <c r="E21" s="187">
        <v>1003382</v>
      </c>
      <c r="F21" s="187">
        <v>136196</v>
      </c>
      <c r="G21" s="187">
        <v>8173</v>
      </c>
      <c r="H21" s="187">
        <v>49629</v>
      </c>
      <c r="I21" s="187">
        <v>294</v>
      </c>
      <c r="J21" s="186">
        <v>46760</v>
      </c>
      <c r="L21" s="50"/>
      <c r="M21" s="185"/>
      <c r="N21" s="185"/>
      <c r="O21" s="185"/>
      <c r="P21" s="185"/>
      <c r="Q21" s="185"/>
      <c r="R21" s="185"/>
      <c r="S21" s="185"/>
      <c r="T21" s="185"/>
    </row>
    <row r="22" spans="1:20" s="16" customFormat="1" ht="12.6" customHeight="1" x14ac:dyDescent="0.25">
      <c r="A22" s="69"/>
      <c r="B22" s="75">
        <v>2022</v>
      </c>
      <c r="C22" s="194">
        <v>1614593</v>
      </c>
      <c r="D22" s="193">
        <v>304825</v>
      </c>
      <c r="E22" s="193">
        <v>1049821</v>
      </c>
      <c r="F22" s="193">
        <v>139244</v>
      </c>
      <c r="G22" s="193">
        <v>8421</v>
      </c>
      <c r="H22" s="193">
        <v>44467</v>
      </c>
      <c r="I22" s="193">
        <v>150</v>
      </c>
      <c r="J22" s="192">
        <v>67665</v>
      </c>
      <c r="L22" s="50"/>
      <c r="M22" s="185"/>
      <c r="N22" s="185"/>
      <c r="O22" s="185"/>
      <c r="P22" s="185"/>
      <c r="Q22" s="185"/>
      <c r="R22" s="185"/>
      <c r="S22" s="185"/>
      <c r="T22" s="185"/>
    </row>
    <row r="23" spans="1:20" s="16" customFormat="1" ht="12.6" customHeight="1" x14ac:dyDescent="0.25">
      <c r="A23" s="76" t="s">
        <v>22</v>
      </c>
      <c r="B23" s="77">
        <v>2018</v>
      </c>
      <c r="C23" s="201">
        <v>2823980</v>
      </c>
      <c r="D23" s="200">
        <v>183110</v>
      </c>
      <c r="E23" s="200">
        <v>2178231</v>
      </c>
      <c r="F23" s="200">
        <v>331588</v>
      </c>
      <c r="G23" s="200">
        <v>16171</v>
      </c>
      <c r="H23" s="200">
        <v>65164</v>
      </c>
      <c r="I23" s="200">
        <v>1140</v>
      </c>
      <c r="J23" s="199">
        <v>48576</v>
      </c>
      <c r="L23" s="41"/>
      <c r="M23" s="195"/>
      <c r="N23" s="195"/>
      <c r="O23" s="195"/>
      <c r="P23" s="195"/>
      <c r="Q23" s="195"/>
      <c r="R23" s="195"/>
      <c r="S23" s="195"/>
      <c r="T23" s="195"/>
    </row>
    <row r="24" spans="1:20" s="16" customFormat="1" ht="12.6" customHeight="1" x14ac:dyDescent="0.25">
      <c r="A24" s="55"/>
      <c r="B24" s="59">
        <v>2019</v>
      </c>
      <c r="C24" s="198">
        <v>2993528</v>
      </c>
      <c r="D24" s="197">
        <v>211471</v>
      </c>
      <c r="E24" s="197">
        <v>2278844</v>
      </c>
      <c r="F24" s="197">
        <v>335658</v>
      </c>
      <c r="G24" s="197">
        <v>16115</v>
      </c>
      <c r="H24" s="197">
        <v>76895</v>
      </c>
      <c r="I24" s="197">
        <v>2379</v>
      </c>
      <c r="J24" s="196">
        <v>72166</v>
      </c>
      <c r="L24" s="47"/>
      <c r="M24" s="195"/>
      <c r="N24" s="195"/>
      <c r="O24" s="195"/>
      <c r="P24" s="195"/>
      <c r="Q24" s="195"/>
      <c r="R24" s="195"/>
      <c r="S24" s="195"/>
      <c r="T24" s="195"/>
    </row>
    <row r="25" spans="1:20" s="16" customFormat="1" ht="12.6" customHeight="1" x14ac:dyDescent="0.25">
      <c r="A25" s="55"/>
      <c r="B25" s="61">
        <v>2020</v>
      </c>
      <c r="C25" s="198">
        <v>3332138</v>
      </c>
      <c r="D25" s="197">
        <v>295370</v>
      </c>
      <c r="E25" s="197">
        <v>2412287</v>
      </c>
      <c r="F25" s="197">
        <v>344839</v>
      </c>
      <c r="G25" s="197">
        <v>15434</v>
      </c>
      <c r="H25" s="197">
        <v>122320</v>
      </c>
      <c r="I25" s="197">
        <v>1248</v>
      </c>
      <c r="J25" s="196">
        <v>140640</v>
      </c>
      <c r="L25" s="49"/>
      <c r="M25" s="195"/>
      <c r="N25" s="195"/>
      <c r="O25" s="195"/>
      <c r="P25" s="195"/>
      <c r="Q25" s="195"/>
      <c r="R25" s="195"/>
      <c r="S25" s="195"/>
      <c r="T25" s="195"/>
    </row>
    <row r="26" spans="1:20" s="16" customFormat="1" ht="12.6" customHeight="1" x14ac:dyDescent="0.25">
      <c r="A26" s="55"/>
      <c r="B26" s="62">
        <v>2021</v>
      </c>
      <c r="C26" s="198">
        <v>3429711</v>
      </c>
      <c r="D26" s="197">
        <v>320144</v>
      </c>
      <c r="E26" s="197">
        <v>2509934</v>
      </c>
      <c r="F26" s="197">
        <v>340691</v>
      </c>
      <c r="G26" s="197">
        <v>17618</v>
      </c>
      <c r="H26" s="197">
        <v>103025</v>
      </c>
      <c r="I26" s="197">
        <v>584</v>
      </c>
      <c r="J26" s="196">
        <v>137715</v>
      </c>
      <c r="L26" s="50"/>
      <c r="M26" s="195"/>
      <c r="N26" s="195"/>
      <c r="O26" s="195"/>
      <c r="P26" s="195"/>
      <c r="Q26" s="195"/>
      <c r="R26" s="195"/>
      <c r="S26" s="195"/>
      <c r="T26" s="195"/>
    </row>
    <row r="27" spans="1:20" s="16" customFormat="1" ht="12.6" customHeight="1" x14ac:dyDescent="0.25">
      <c r="A27" s="55"/>
      <c r="B27" s="62">
        <v>2022</v>
      </c>
      <c r="C27" s="198">
        <v>3531800</v>
      </c>
      <c r="D27" s="197">
        <v>287073</v>
      </c>
      <c r="E27" s="197">
        <v>2590745</v>
      </c>
      <c r="F27" s="197">
        <v>343625</v>
      </c>
      <c r="G27" s="197">
        <v>17882</v>
      </c>
      <c r="H27" s="197">
        <v>92550</v>
      </c>
      <c r="I27" s="197">
        <v>641</v>
      </c>
      <c r="J27" s="196">
        <v>199284</v>
      </c>
      <c r="L27" s="50"/>
      <c r="M27" s="195"/>
      <c r="N27" s="195"/>
      <c r="O27" s="195"/>
      <c r="P27" s="195"/>
      <c r="Q27" s="195"/>
      <c r="R27" s="195"/>
      <c r="S27" s="195"/>
      <c r="T27" s="195"/>
    </row>
    <row r="28" spans="1:20" s="16" customFormat="1" ht="12.6" customHeight="1" x14ac:dyDescent="0.25">
      <c r="A28" s="63" t="s">
        <v>23</v>
      </c>
      <c r="B28" s="64">
        <v>2018</v>
      </c>
      <c r="C28" s="191">
        <v>846867</v>
      </c>
      <c r="D28" s="190">
        <v>54683</v>
      </c>
      <c r="E28" s="190">
        <v>654095</v>
      </c>
      <c r="F28" s="190">
        <v>99572</v>
      </c>
      <c r="G28" s="190">
        <v>4109</v>
      </c>
      <c r="H28" s="190">
        <v>20575</v>
      </c>
      <c r="I28" s="190">
        <v>845</v>
      </c>
      <c r="J28" s="189">
        <v>12988</v>
      </c>
      <c r="L28" s="41"/>
      <c r="M28" s="185"/>
      <c r="N28" s="185"/>
      <c r="O28" s="185"/>
      <c r="P28" s="185"/>
      <c r="Q28" s="185"/>
      <c r="R28" s="185"/>
      <c r="S28" s="185"/>
      <c r="T28" s="185"/>
    </row>
    <row r="29" spans="1:20" s="16" customFormat="1" ht="12.6" customHeight="1" x14ac:dyDescent="0.25">
      <c r="A29" s="69"/>
      <c r="B29" s="70">
        <v>2019</v>
      </c>
      <c r="C29" s="188">
        <v>902558</v>
      </c>
      <c r="D29" s="187">
        <v>62772</v>
      </c>
      <c r="E29" s="187">
        <v>689221</v>
      </c>
      <c r="F29" s="187">
        <v>101517</v>
      </c>
      <c r="G29" s="187">
        <v>4458</v>
      </c>
      <c r="H29" s="187">
        <v>24706</v>
      </c>
      <c r="I29" s="187">
        <v>588</v>
      </c>
      <c r="J29" s="186">
        <v>19296</v>
      </c>
      <c r="L29" s="47"/>
      <c r="M29" s="185"/>
      <c r="N29" s="185"/>
      <c r="O29" s="185"/>
      <c r="P29" s="185"/>
      <c r="Q29" s="185"/>
      <c r="R29" s="185"/>
      <c r="S29" s="185"/>
      <c r="T29" s="185"/>
    </row>
    <row r="30" spans="1:20" s="16" customFormat="1" ht="12.6" customHeight="1" x14ac:dyDescent="0.25">
      <c r="A30" s="69"/>
      <c r="B30" s="74">
        <v>2020</v>
      </c>
      <c r="C30" s="188">
        <v>1004311</v>
      </c>
      <c r="D30" s="187">
        <v>85039</v>
      </c>
      <c r="E30" s="187">
        <v>732822</v>
      </c>
      <c r="F30" s="187">
        <v>104758</v>
      </c>
      <c r="G30" s="187">
        <v>3578</v>
      </c>
      <c r="H30" s="187">
        <v>40036</v>
      </c>
      <c r="I30" s="187">
        <v>474</v>
      </c>
      <c r="J30" s="186">
        <v>37604</v>
      </c>
      <c r="L30" s="49"/>
      <c r="M30" s="185"/>
      <c r="N30" s="185"/>
      <c r="O30" s="185"/>
      <c r="P30" s="185"/>
      <c r="Q30" s="185"/>
      <c r="R30" s="185"/>
      <c r="S30" s="185"/>
      <c r="T30" s="185"/>
    </row>
    <row r="31" spans="1:20" s="16" customFormat="1" ht="12.6" customHeight="1" x14ac:dyDescent="0.25">
      <c r="A31" s="69"/>
      <c r="B31" s="75">
        <v>2021</v>
      </c>
      <c r="C31" s="188">
        <v>1035485</v>
      </c>
      <c r="D31" s="187">
        <v>92286</v>
      </c>
      <c r="E31" s="187">
        <v>763828</v>
      </c>
      <c r="F31" s="187">
        <v>103680</v>
      </c>
      <c r="G31" s="187">
        <v>4675</v>
      </c>
      <c r="H31" s="187">
        <v>34066</v>
      </c>
      <c r="I31" s="187">
        <v>128</v>
      </c>
      <c r="J31" s="186">
        <v>36822</v>
      </c>
      <c r="L31" s="50"/>
      <c r="M31" s="185"/>
      <c r="N31" s="185"/>
      <c r="O31" s="185"/>
      <c r="P31" s="185"/>
      <c r="Q31" s="185"/>
      <c r="R31" s="185"/>
      <c r="S31" s="185"/>
      <c r="T31" s="185"/>
    </row>
    <row r="32" spans="1:20" s="16" customFormat="1" ht="12.6" customHeight="1" x14ac:dyDescent="0.25">
      <c r="A32" s="69"/>
      <c r="B32" s="75">
        <v>2022</v>
      </c>
      <c r="C32" s="194">
        <v>1068178</v>
      </c>
      <c r="D32" s="193">
        <v>81929</v>
      </c>
      <c r="E32" s="193">
        <v>792451</v>
      </c>
      <c r="F32" s="193">
        <v>105107</v>
      </c>
      <c r="G32" s="193">
        <v>4863</v>
      </c>
      <c r="H32" s="193">
        <v>30456</v>
      </c>
      <c r="I32" s="193">
        <v>88</v>
      </c>
      <c r="J32" s="192">
        <v>53284</v>
      </c>
      <c r="L32" s="50"/>
      <c r="M32" s="185"/>
      <c r="N32" s="185"/>
      <c r="O32" s="185"/>
      <c r="P32" s="185"/>
      <c r="Q32" s="185"/>
      <c r="R32" s="185"/>
      <c r="S32" s="185"/>
      <c r="T32" s="185"/>
    </row>
    <row r="33" spans="1:29" s="16" customFormat="1" ht="12.6" customHeight="1" x14ac:dyDescent="0.25">
      <c r="A33" s="63" t="s">
        <v>24</v>
      </c>
      <c r="B33" s="64">
        <v>2018</v>
      </c>
      <c r="C33" s="191">
        <v>961799</v>
      </c>
      <c r="D33" s="190">
        <v>72583</v>
      </c>
      <c r="E33" s="190">
        <v>732278</v>
      </c>
      <c r="F33" s="190">
        <v>111473</v>
      </c>
      <c r="G33" s="190">
        <v>7601</v>
      </c>
      <c r="H33" s="190">
        <v>21580</v>
      </c>
      <c r="I33" s="190">
        <v>162</v>
      </c>
      <c r="J33" s="189">
        <v>16122</v>
      </c>
      <c r="L33" s="41"/>
      <c r="M33" s="185"/>
      <c r="N33" s="185"/>
      <c r="O33" s="185"/>
      <c r="P33" s="185"/>
      <c r="Q33" s="185"/>
      <c r="R33" s="185"/>
      <c r="S33" s="185"/>
      <c r="T33" s="185"/>
    </row>
    <row r="34" spans="1:29" s="16" customFormat="1" ht="12.6" customHeight="1" x14ac:dyDescent="0.25">
      <c r="A34" s="69"/>
      <c r="B34" s="70">
        <v>2019</v>
      </c>
      <c r="C34" s="188">
        <v>1019943</v>
      </c>
      <c r="D34" s="187">
        <v>84771</v>
      </c>
      <c r="E34" s="187">
        <v>763908</v>
      </c>
      <c r="F34" s="187">
        <v>112518</v>
      </c>
      <c r="G34" s="187">
        <v>7375</v>
      </c>
      <c r="H34" s="187">
        <v>26364</v>
      </c>
      <c r="I34" s="187">
        <v>1056</v>
      </c>
      <c r="J34" s="186">
        <v>23951</v>
      </c>
      <c r="L34" s="47"/>
      <c r="M34" s="185"/>
      <c r="N34" s="185"/>
      <c r="O34" s="185"/>
      <c r="P34" s="185"/>
      <c r="Q34" s="185"/>
      <c r="R34" s="185"/>
      <c r="S34" s="185"/>
      <c r="T34" s="185"/>
    </row>
    <row r="35" spans="1:29" s="16" customFormat="1" ht="12.6" customHeight="1" x14ac:dyDescent="0.25">
      <c r="A35" s="69"/>
      <c r="B35" s="74">
        <v>2020</v>
      </c>
      <c r="C35" s="188">
        <v>1140861</v>
      </c>
      <c r="D35" s="187">
        <v>121347</v>
      </c>
      <c r="E35" s="187">
        <v>808038</v>
      </c>
      <c r="F35" s="187">
        <v>115510</v>
      </c>
      <c r="G35" s="187">
        <v>7723</v>
      </c>
      <c r="H35" s="187">
        <v>41076</v>
      </c>
      <c r="I35" s="187">
        <v>490</v>
      </c>
      <c r="J35" s="186">
        <v>46677</v>
      </c>
      <c r="L35" s="49"/>
      <c r="M35" s="185"/>
      <c r="N35" s="185"/>
      <c r="O35" s="185"/>
      <c r="P35" s="185"/>
      <c r="Q35" s="185"/>
      <c r="R35" s="185"/>
      <c r="S35" s="185"/>
      <c r="T35" s="185"/>
    </row>
    <row r="36" spans="1:29" s="16" customFormat="1" ht="12.6" customHeight="1" x14ac:dyDescent="0.25">
      <c r="A36" s="69"/>
      <c r="B36" s="75">
        <v>2021</v>
      </c>
      <c r="C36" s="188">
        <v>1173300</v>
      </c>
      <c r="D36" s="187">
        <v>131188</v>
      </c>
      <c r="E36" s="187">
        <v>839626</v>
      </c>
      <c r="F36" s="187">
        <v>113968</v>
      </c>
      <c r="G36" s="187">
        <v>8593</v>
      </c>
      <c r="H36" s="187">
        <v>33858</v>
      </c>
      <c r="I36" s="187">
        <v>361</v>
      </c>
      <c r="J36" s="186">
        <v>45706</v>
      </c>
      <c r="L36" s="50"/>
      <c r="M36" s="185"/>
      <c r="N36" s="185"/>
      <c r="O36" s="185"/>
      <c r="P36" s="185"/>
      <c r="Q36" s="185"/>
      <c r="R36" s="185"/>
      <c r="S36" s="185"/>
      <c r="T36" s="185"/>
    </row>
    <row r="37" spans="1:29" s="16" customFormat="1" ht="12.6" customHeight="1" x14ac:dyDescent="0.25">
      <c r="A37" s="69"/>
      <c r="B37" s="75">
        <v>2022</v>
      </c>
      <c r="C37" s="194">
        <v>1203268</v>
      </c>
      <c r="D37" s="193">
        <v>117029</v>
      </c>
      <c r="E37" s="193">
        <v>865943</v>
      </c>
      <c r="F37" s="193">
        <v>114855</v>
      </c>
      <c r="G37" s="193">
        <v>8303</v>
      </c>
      <c r="H37" s="193">
        <v>30579</v>
      </c>
      <c r="I37" s="193">
        <v>418</v>
      </c>
      <c r="J37" s="192">
        <v>66141</v>
      </c>
      <c r="L37" s="50"/>
      <c r="M37" s="185"/>
      <c r="N37" s="185"/>
      <c r="O37" s="185"/>
      <c r="P37" s="185"/>
      <c r="Q37" s="185"/>
      <c r="R37" s="185"/>
      <c r="S37" s="185"/>
      <c r="T37" s="185"/>
    </row>
    <row r="38" spans="1:29" s="16" customFormat="1" ht="12.6" customHeight="1" x14ac:dyDescent="0.25">
      <c r="A38" s="63" t="s">
        <v>25</v>
      </c>
      <c r="B38" s="64">
        <v>2018</v>
      </c>
      <c r="C38" s="191">
        <v>1015314</v>
      </c>
      <c r="D38" s="190">
        <v>55844</v>
      </c>
      <c r="E38" s="190">
        <v>791858</v>
      </c>
      <c r="F38" s="190">
        <v>120543</v>
      </c>
      <c r="G38" s="190">
        <v>4461</v>
      </c>
      <c r="H38" s="190">
        <v>23009</v>
      </c>
      <c r="I38" s="190">
        <v>133</v>
      </c>
      <c r="J38" s="189">
        <v>19466</v>
      </c>
      <c r="L38" s="41"/>
      <c r="M38" s="185"/>
      <c r="N38" s="185"/>
      <c r="O38" s="185"/>
      <c r="P38" s="185"/>
      <c r="Q38" s="185"/>
      <c r="R38" s="185"/>
      <c r="S38" s="185"/>
      <c r="T38" s="185"/>
    </row>
    <row r="39" spans="1:29" s="16" customFormat="1" ht="12.6" customHeight="1" x14ac:dyDescent="0.25">
      <c r="A39" s="69"/>
      <c r="B39" s="70">
        <v>2019</v>
      </c>
      <c r="C39" s="188">
        <v>1071027</v>
      </c>
      <c r="D39" s="187">
        <v>63928</v>
      </c>
      <c r="E39" s="187">
        <v>825715</v>
      </c>
      <c r="F39" s="187">
        <v>121623</v>
      </c>
      <c r="G39" s="187">
        <v>4282</v>
      </c>
      <c r="H39" s="187">
        <v>25825</v>
      </c>
      <c r="I39" s="187">
        <v>735</v>
      </c>
      <c r="J39" s="186">
        <v>28919</v>
      </c>
      <c r="L39" s="47"/>
      <c r="M39" s="185"/>
      <c r="N39" s="185"/>
      <c r="O39" s="185"/>
      <c r="P39" s="185"/>
      <c r="Q39" s="185"/>
      <c r="R39" s="185"/>
      <c r="S39" s="185"/>
      <c r="T39" s="185"/>
    </row>
    <row r="40" spans="1:29" s="16" customFormat="1" ht="12.6" customHeight="1" x14ac:dyDescent="0.25">
      <c r="A40" s="69"/>
      <c r="B40" s="74">
        <v>2020</v>
      </c>
      <c r="C40" s="188">
        <v>1186966</v>
      </c>
      <c r="D40" s="187">
        <v>88984</v>
      </c>
      <c r="E40" s="187">
        <v>871427</v>
      </c>
      <c r="F40" s="187">
        <v>124571</v>
      </c>
      <c r="G40" s="187">
        <v>4133</v>
      </c>
      <c r="H40" s="187">
        <v>41208</v>
      </c>
      <c r="I40" s="187">
        <v>284</v>
      </c>
      <c r="J40" s="186">
        <v>56359</v>
      </c>
      <c r="L40" s="49"/>
      <c r="M40" s="185"/>
      <c r="N40" s="185"/>
      <c r="O40" s="185"/>
      <c r="P40" s="185"/>
      <c r="Q40" s="185"/>
      <c r="R40" s="185"/>
      <c r="S40" s="185"/>
      <c r="T40" s="185"/>
    </row>
    <row r="41" spans="1:29" s="16" customFormat="1" ht="12.6" customHeight="1" x14ac:dyDescent="0.25">
      <c r="A41" s="69"/>
      <c r="B41" s="75">
        <v>2021</v>
      </c>
      <c r="C41" s="188">
        <v>1220925</v>
      </c>
      <c r="D41" s="187">
        <v>96670</v>
      </c>
      <c r="E41" s="187">
        <v>906480</v>
      </c>
      <c r="F41" s="187">
        <v>123043</v>
      </c>
      <c r="G41" s="187">
        <v>4349</v>
      </c>
      <c r="H41" s="187">
        <v>35101</v>
      </c>
      <c r="I41" s="187">
        <v>95</v>
      </c>
      <c r="J41" s="186">
        <v>55187</v>
      </c>
      <c r="L41" s="50"/>
      <c r="M41" s="185"/>
      <c r="N41" s="185"/>
      <c r="O41" s="185"/>
      <c r="P41" s="185"/>
      <c r="Q41" s="185"/>
      <c r="R41" s="185"/>
      <c r="S41" s="185"/>
      <c r="T41" s="185"/>
    </row>
    <row r="42" spans="1:29" s="16" customFormat="1" ht="12.6" customHeight="1" x14ac:dyDescent="0.25">
      <c r="A42" s="69"/>
      <c r="B42" s="75">
        <v>2022</v>
      </c>
      <c r="C42" s="188">
        <v>1260354</v>
      </c>
      <c r="D42" s="187">
        <v>88115</v>
      </c>
      <c r="E42" s="187">
        <v>932351</v>
      </c>
      <c r="F42" s="187">
        <v>123663</v>
      </c>
      <c r="G42" s="187">
        <v>4716</v>
      </c>
      <c r="H42" s="187">
        <v>31515</v>
      </c>
      <c r="I42" s="187">
        <v>135</v>
      </c>
      <c r="J42" s="186">
        <v>79859</v>
      </c>
      <c r="L42" s="50"/>
      <c r="M42" s="185"/>
      <c r="N42" s="185"/>
      <c r="O42" s="185"/>
      <c r="P42" s="185"/>
      <c r="Q42" s="185"/>
      <c r="R42" s="185"/>
      <c r="S42" s="185"/>
      <c r="T42" s="185"/>
    </row>
    <row r="43" spans="1:29" s="16" customFormat="1" ht="12.6" customHeight="1" x14ac:dyDescent="0.25">
      <c r="A43" s="76" t="s">
        <v>26</v>
      </c>
      <c r="B43" s="77">
        <v>2018</v>
      </c>
      <c r="C43" s="201">
        <v>1957188</v>
      </c>
      <c r="D43" s="200">
        <v>137515</v>
      </c>
      <c r="E43" s="200">
        <v>1492570</v>
      </c>
      <c r="F43" s="200">
        <v>227212</v>
      </c>
      <c r="G43" s="200">
        <v>14384</v>
      </c>
      <c r="H43" s="200">
        <v>41955</v>
      </c>
      <c r="I43" s="200">
        <v>728</v>
      </c>
      <c r="J43" s="199">
        <v>42824</v>
      </c>
      <c r="L43" s="41"/>
      <c r="M43" s="195"/>
      <c r="N43" s="195"/>
      <c r="O43" s="195"/>
      <c r="P43" s="195"/>
      <c r="Q43" s="195"/>
      <c r="R43" s="195"/>
      <c r="S43" s="195"/>
      <c r="T43" s="195"/>
    </row>
    <row r="44" spans="1:29" s="87" customFormat="1" ht="12.6" customHeight="1" x14ac:dyDescent="0.25">
      <c r="A44" s="84"/>
      <c r="B44" s="61">
        <v>2019</v>
      </c>
      <c r="C44" s="198">
        <v>2075038</v>
      </c>
      <c r="D44" s="197">
        <v>158387</v>
      </c>
      <c r="E44" s="197">
        <v>1558391</v>
      </c>
      <c r="F44" s="197">
        <v>229539</v>
      </c>
      <c r="G44" s="197">
        <v>13484</v>
      </c>
      <c r="H44" s="197">
        <v>49183</v>
      </c>
      <c r="I44" s="197">
        <v>2432</v>
      </c>
      <c r="J44" s="196">
        <v>63622</v>
      </c>
      <c r="L44" s="49"/>
      <c r="M44" s="195"/>
      <c r="N44" s="195"/>
      <c r="O44" s="195"/>
      <c r="P44" s="195"/>
      <c r="Q44" s="195"/>
      <c r="R44" s="195"/>
      <c r="S44" s="195"/>
      <c r="T44" s="195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s="16" customFormat="1" ht="12.6" customHeight="1" x14ac:dyDescent="0.25">
      <c r="A45" s="55"/>
      <c r="B45" s="61">
        <v>2020</v>
      </c>
      <c r="C45" s="198">
        <v>2322075</v>
      </c>
      <c r="D45" s="197">
        <v>224385</v>
      </c>
      <c r="E45" s="197">
        <v>1645208</v>
      </c>
      <c r="F45" s="197">
        <v>235183</v>
      </c>
      <c r="G45" s="197">
        <v>14475</v>
      </c>
      <c r="H45" s="197">
        <v>78071</v>
      </c>
      <c r="I45" s="197">
        <v>764</v>
      </c>
      <c r="J45" s="196">
        <v>123989</v>
      </c>
      <c r="L45" s="49"/>
      <c r="M45" s="195"/>
      <c r="N45" s="195"/>
      <c r="O45" s="195"/>
      <c r="P45" s="195"/>
      <c r="Q45" s="195"/>
      <c r="R45" s="195"/>
      <c r="S45" s="195"/>
      <c r="T45" s="195"/>
    </row>
    <row r="46" spans="1:29" s="16" customFormat="1" ht="12.6" customHeight="1" x14ac:dyDescent="0.25">
      <c r="A46" s="55"/>
      <c r="B46" s="62">
        <v>2021</v>
      </c>
      <c r="C46" s="198">
        <v>2372211</v>
      </c>
      <c r="D46" s="197">
        <v>232525</v>
      </c>
      <c r="E46" s="197">
        <v>1705260</v>
      </c>
      <c r="F46" s="197">
        <v>231468</v>
      </c>
      <c r="G46" s="197">
        <v>14716</v>
      </c>
      <c r="H46" s="197">
        <v>66052</v>
      </c>
      <c r="I46" s="197">
        <v>779</v>
      </c>
      <c r="J46" s="196">
        <v>121411</v>
      </c>
      <c r="L46" s="50"/>
      <c r="M46" s="195"/>
      <c r="N46" s="195"/>
      <c r="O46" s="195"/>
      <c r="P46" s="195"/>
      <c r="Q46" s="195"/>
      <c r="R46" s="195"/>
      <c r="S46" s="195"/>
      <c r="T46" s="195"/>
    </row>
    <row r="47" spans="1:29" s="16" customFormat="1" ht="12.6" customHeight="1" x14ac:dyDescent="0.25">
      <c r="A47" s="55"/>
      <c r="B47" s="62">
        <v>2022</v>
      </c>
      <c r="C47" s="198">
        <v>2463937</v>
      </c>
      <c r="D47" s="197">
        <v>217857</v>
      </c>
      <c r="E47" s="197">
        <v>1760414</v>
      </c>
      <c r="F47" s="197">
        <v>233494</v>
      </c>
      <c r="G47" s="197">
        <v>14580</v>
      </c>
      <c r="H47" s="197">
        <v>61525</v>
      </c>
      <c r="I47" s="197">
        <v>377</v>
      </c>
      <c r="J47" s="196">
        <v>175690</v>
      </c>
      <c r="L47" s="50"/>
      <c r="M47" s="195"/>
      <c r="N47" s="195"/>
      <c r="O47" s="195"/>
      <c r="P47" s="195"/>
      <c r="Q47" s="195"/>
      <c r="R47" s="195"/>
      <c r="S47" s="195"/>
      <c r="T47" s="195"/>
    </row>
    <row r="48" spans="1:29" s="16" customFormat="1" ht="12.6" customHeight="1" x14ac:dyDescent="0.25">
      <c r="A48" s="63" t="s">
        <v>27</v>
      </c>
      <c r="B48" s="64">
        <v>2018</v>
      </c>
      <c r="C48" s="191">
        <v>999602</v>
      </c>
      <c r="D48" s="190">
        <v>86705</v>
      </c>
      <c r="E48" s="190">
        <v>747369</v>
      </c>
      <c r="F48" s="190">
        <v>113771</v>
      </c>
      <c r="G48" s="190">
        <v>5930</v>
      </c>
      <c r="H48" s="190">
        <v>22593</v>
      </c>
      <c r="I48" s="190">
        <v>344</v>
      </c>
      <c r="J48" s="189">
        <v>22890</v>
      </c>
      <c r="L48" s="41"/>
      <c r="M48" s="185"/>
      <c r="N48" s="185"/>
      <c r="O48" s="185"/>
      <c r="P48" s="185"/>
      <c r="Q48" s="185"/>
      <c r="R48" s="185"/>
      <c r="S48" s="185"/>
      <c r="T48" s="185"/>
    </row>
    <row r="49" spans="1:20" s="16" customFormat="1" ht="12.6" customHeight="1" x14ac:dyDescent="0.25">
      <c r="A49" s="69"/>
      <c r="B49" s="70">
        <v>2019</v>
      </c>
      <c r="C49" s="188">
        <v>1065541</v>
      </c>
      <c r="D49" s="187">
        <v>100531</v>
      </c>
      <c r="E49" s="187">
        <v>782004</v>
      </c>
      <c r="F49" s="187">
        <v>115183</v>
      </c>
      <c r="G49" s="187">
        <v>6586</v>
      </c>
      <c r="H49" s="187">
        <v>26914</v>
      </c>
      <c r="I49" s="187">
        <v>316</v>
      </c>
      <c r="J49" s="186">
        <v>34007</v>
      </c>
      <c r="L49" s="47"/>
      <c r="M49" s="185"/>
      <c r="N49" s="185"/>
      <c r="O49" s="185"/>
      <c r="P49" s="185"/>
      <c r="Q49" s="185"/>
      <c r="R49" s="185"/>
      <c r="S49" s="185"/>
      <c r="T49" s="185"/>
    </row>
    <row r="50" spans="1:20" s="16" customFormat="1" ht="12.6" customHeight="1" x14ac:dyDescent="0.25">
      <c r="A50" s="69"/>
      <c r="B50" s="74">
        <v>2020</v>
      </c>
      <c r="C50" s="188">
        <v>1206789</v>
      </c>
      <c r="D50" s="187">
        <v>143912</v>
      </c>
      <c r="E50" s="187">
        <v>828756</v>
      </c>
      <c r="F50" s="187">
        <v>118471</v>
      </c>
      <c r="G50" s="187">
        <v>6721</v>
      </c>
      <c r="H50" s="187">
        <v>42335</v>
      </c>
      <c r="I50" s="187">
        <v>320</v>
      </c>
      <c r="J50" s="186">
        <v>66274</v>
      </c>
      <c r="L50" s="49"/>
      <c r="M50" s="185"/>
      <c r="N50" s="185"/>
      <c r="O50" s="185"/>
      <c r="P50" s="185"/>
      <c r="Q50" s="185"/>
      <c r="R50" s="185"/>
      <c r="S50" s="185"/>
      <c r="T50" s="185"/>
    </row>
    <row r="51" spans="1:20" s="16" customFormat="1" ht="12.6" customHeight="1" x14ac:dyDescent="0.25">
      <c r="A51" s="69"/>
      <c r="B51" s="75">
        <v>2021</v>
      </c>
      <c r="C51" s="188">
        <v>1233444</v>
      </c>
      <c r="D51" s="187">
        <v>146660</v>
      </c>
      <c r="E51" s="187">
        <v>861331</v>
      </c>
      <c r="F51" s="187">
        <v>116915</v>
      </c>
      <c r="G51" s="187">
        <v>7264</v>
      </c>
      <c r="H51" s="187">
        <v>35952</v>
      </c>
      <c r="I51" s="187">
        <v>426</v>
      </c>
      <c r="J51" s="186">
        <v>64896</v>
      </c>
      <c r="L51" s="50"/>
      <c r="M51" s="185"/>
      <c r="N51" s="185"/>
      <c r="O51" s="185"/>
      <c r="P51" s="185"/>
      <c r="Q51" s="185"/>
      <c r="R51" s="185"/>
      <c r="S51" s="185"/>
      <c r="T51" s="185"/>
    </row>
    <row r="52" spans="1:20" s="16" customFormat="1" ht="12.6" customHeight="1" x14ac:dyDescent="0.25">
      <c r="A52" s="69"/>
      <c r="B52" s="75">
        <v>2022</v>
      </c>
      <c r="C52" s="194">
        <v>1284107</v>
      </c>
      <c r="D52" s="193">
        <v>138192</v>
      </c>
      <c r="E52" s="193">
        <v>891608</v>
      </c>
      <c r="F52" s="193">
        <v>118259</v>
      </c>
      <c r="G52" s="193">
        <v>8016</v>
      </c>
      <c r="H52" s="193">
        <v>33978</v>
      </c>
      <c r="I52" s="193">
        <v>145</v>
      </c>
      <c r="J52" s="192">
        <v>93909</v>
      </c>
      <c r="L52" s="50"/>
      <c r="M52" s="185"/>
      <c r="N52" s="185"/>
      <c r="O52" s="185"/>
      <c r="P52" s="185"/>
      <c r="Q52" s="185"/>
      <c r="R52" s="185"/>
      <c r="S52" s="185"/>
      <c r="T52" s="185"/>
    </row>
    <row r="53" spans="1:20" s="16" customFormat="1" ht="12.6" customHeight="1" x14ac:dyDescent="0.25">
      <c r="A53" s="63" t="s">
        <v>28</v>
      </c>
      <c r="B53" s="64">
        <v>2018</v>
      </c>
      <c r="C53" s="191">
        <v>957586</v>
      </c>
      <c r="D53" s="190">
        <v>50810</v>
      </c>
      <c r="E53" s="190">
        <v>745201</v>
      </c>
      <c r="F53" s="190">
        <v>113441</v>
      </c>
      <c r="G53" s="190">
        <v>8454</v>
      </c>
      <c r="H53" s="190">
        <v>19362</v>
      </c>
      <c r="I53" s="190">
        <v>384</v>
      </c>
      <c r="J53" s="189">
        <v>19934</v>
      </c>
      <c r="L53" s="41"/>
      <c r="M53" s="185"/>
      <c r="N53" s="185"/>
      <c r="O53" s="185"/>
      <c r="P53" s="185"/>
      <c r="Q53" s="185"/>
      <c r="R53" s="185"/>
      <c r="S53" s="185"/>
      <c r="T53" s="185"/>
    </row>
    <row r="54" spans="1:20" s="16" customFormat="1" ht="12.6" customHeight="1" x14ac:dyDescent="0.25">
      <c r="A54" s="69"/>
      <c r="B54" s="70">
        <v>2019</v>
      </c>
      <c r="C54" s="188">
        <v>1009497</v>
      </c>
      <c r="D54" s="187">
        <v>57856</v>
      </c>
      <c r="E54" s="187">
        <v>776387</v>
      </c>
      <c r="F54" s="187">
        <v>114356</v>
      </c>
      <c r="G54" s="187">
        <v>6898</v>
      </c>
      <c r="H54" s="187">
        <v>22269</v>
      </c>
      <c r="I54" s="187">
        <v>2116</v>
      </c>
      <c r="J54" s="186">
        <v>29615</v>
      </c>
      <c r="L54" s="47"/>
      <c r="M54" s="185"/>
      <c r="N54" s="185"/>
      <c r="O54" s="185"/>
      <c r="P54" s="185"/>
      <c r="Q54" s="185"/>
      <c r="R54" s="185"/>
      <c r="S54" s="185"/>
      <c r="T54" s="185"/>
    </row>
    <row r="55" spans="1:20" s="16" customFormat="1" ht="12.6" customHeight="1" x14ac:dyDescent="0.25">
      <c r="A55" s="69"/>
      <c r="B55" s="74">
        <v>2020</v>
      </c>
      <c r="C55" s="188">
        <v>1115286</v>
      </c>
      <c r="D55" s="187">
        <v>80473</v>
      </c>
      <c r="E55" s="187">
        <v>816452</v>
      </c>
      <c r="F55" s="187">
        <v>116712</v>
      </c>
      <c r="G55" s="187">
        <v>7754</v>
      </c>
      <c r="H55" s="187">
        <v>35736</v>
      </c>
      <c r="I55" s="187">
        <v>444</v>
      </c>
      <c r="J55" s="186">
        <v>57715</v>
      </c>
      <c r="L55" s="49"/>
      <c r="M55" s="185"/>
      <c r="N55" s="185"/>
      <c r="O55" s="185"/>
      <c r="P55" s="185"/>
      <c r="Q55" s="185"/>
      <c r="R55" s="185"/>
      <c r="S55" s="185"/>
      <c r="T55" s="185"/>
    </row>
    <row r="56" spans="1:20" s="16" customFormat="1" ht="12.6" customHeight="1" x14ac:dyDescent="0.25">
      <c r="A56" s="69"/>
      <c r="B56" s="75">
        <v>2021</v>
      </c>
      <c r="C56" s="188">
        <v>1138767</v>
      </c>
      <c r="D56" s="187">
        <v>85865</v>
      </c>
      <c r="E56" s="187">
        <v>843929</v>
      </c>
      <c r="F56" s="187">
        <v>114553</v>
      </c>
      <c r="G56" s="187">
        <v>7452</v>
      </c>
      <c r="H56" s="187">
        <v>30100</v>
      </c>
      <c r="I56" s="187">
        <v>353</v>
      </c>
      <c r="J56" s="186">
        <v>56515</v>
      </c>
      <c r="L56" s="50"/>
      <c r="M56" s="185"/>
      <c r="N56" s="185"/>
      <c r="O56" s="185"/>
      <c r="P56" s="185"/>
      <c r="Q56" s="185"/>
      <c r="R56" s="185"/>
      <c r="S56" s="185"/>
      <c r="T56" s="185"/>
    </row>
    <row r="57" spans="1:20" s="16" customFormat="1" ht="12.6" customHeight="1" x14ac:dyDescent="0.25">
      <c r="A57" s="69"/>
      <c r="B57" s="75">
        <v>2022</v>
      </c>
      <c r="C57" s="194">
        <v>1179830</v>
      </c>
      <c r="D57" s="193">
        <v>79665</v>
      </c>
      <c r="E57" s="193">
        <v>868806</v>
      </c>
      <c r="F57" s="193">
        <v>115235</v>
      </c>
      <c r="G57" s="193">
        <v>6564</v>
      </c>
      <c r="H57" s="193">
        <v>27547</v>
      </c>
      <c r="I57" s="193">
        <v>232</v>
      </c>
      <c r="J57" s="192">
        <v>81781</v>
      </c>
      <c r="L57" s="50"/>
      <c r="M57" s="185"/>
      <c r="N57" s="185"/>
      <c r="O57" s="185"/>
      <c r="P57" s="185"/>
      <c r="Q57" s="185"/>
      <c r="R57" s="185"/>
      <c r="S57" s="185"/>
      <c r="T57" s="185"/>
    </row>
    <row r="58" spans="1:20" s="16" customFormat="1" ht="12.6" customHeight="1" x14ac:dyDescent="0.25">
      <c r="A58" s="76" t="s">
        <v>29</v>
      </c>
      <c r="B58" s="77">
        <v>2018</v>
      </c>
      <c r="C58" s="201">
        <v>2096482</v>
      </c>
      <c r="D58" s="200">
        <v>137575</v>
      </c>
      <c r="E58" s="200">
        <v>1599858</v>
      </c>
      <c r="F58" s="200">
        <v>243543</v>
      </c>
      <c r="G58" s="200">
        <v>13143</v>
      </c>
      <c r="H58" s="200">
        <v>44593</v>
      </c>
      <c r="I58" s="200">
        <v>505</v>
      </c>
      <c r="J58" s="199">
        <v>57265</v>
      </c>
      <c r="L58" s="41"/>
      <c r="M58" s="195"/>
      <c r="N58" s="195"/>
      <c r="O58" s="195"/>
      <c r="P58" s="195"/>
      <c r="Q58" s="195"/>
      <c r="R58" s="195"/>
      <c r="S58" s="195"/>
      <c r="T58" s="195"/>
    </row>
    <row r="59" spans="1:20" s="16" customFormat="1" ht="12.6" customHeight="1" x14ac:dyDescent="0.25">
      <c r="A59" s="55"/>
      <c r="B59" s="59">
        <v>2019</v>
      </c>
      <c r="C59" s="198">
        <v>2226185</v>
      </c>
      <c r="D59" s="197">
        <v>155590</v>
      </c>
      <c r="E59" s="197">
        <v>1672458</v>
      </c>
      <c r="F59" s="197">
        <v>246339</v>
      </c>
      <c r="G59" s="197">
        <v>14844</v>
      </c>
      <c r="H59" s="197">
        <v>50820</v>
      </c>
      <c r="I59" s="197">
        <v>1057</v>
      </c>
      <c r="J59" s="196">
        <v>85077</v>
      </c>
      <c r="L59" s="47"/>
      <c r="M59" s="195"/>
      <c r="N59" s="195"/>
      <c r="O59" s="195"/>
      <c r="P59" s="195"/>
      <c r="Q59" s="195"/>
      <c r="R59" s="195"/>
      <c r="S59" s="195"/>
      <c r="T59" s="195"/>
    </row>
    <row r="60" spans="1:20" s="16" customFormat="1" ht="12.6" customHeight="1" x14ac:dyDescent="0.25">
      <c r="A60" s="55"/>
      <c r="B60" s="61">
        <v>2020</v>
      </c>
      <c r="C60" s="198">
        <v>2495342</v>
      </c>
      <c r="D60" s="197">
        <v>216461</v>
      </c>
      <c r="E60" s="197">
        <v>1769015</v>
      </c>
      <c r="F60" s="197">
        <v>252882</v>
      </c>
      <c r="G60" s="197">
        <v>13457</v>
      </c>
      <c r="H60" s="197">
        <v>76398</v>
      </c>
      <c r="I60" s="197">
        <v>1328</v>
      </c>
      <c r="J60" s="196">
        <v>165801</v>
      </c>
      <c r="L60" s="49"/>
      <c r="M60" s="195"/>
      <c r="N60" s="195"/>
      <c r="O60" s="195"/>
      <c r="P60" s="195"/>
      <c r="Q60" s="195"/>
      <c r="R60" s="195"/>
      <c r="S60" s="195"/>
      <c r="T60" s="195"/>
    </row>
    <row r="61" spans="1:20" s="16" customFormat="1" ht="12.6" customHeight="1" x14ac:dyDescent="0.25">
      <c r="A61" s="55"/>
      <c r="B61" s="62">
        <v>2021</v>
      </c>
      <c r="C61" s="198">
        <v>2570616</v>
      </c>
      <c r="D61" s="197">
        <v>232455</v>
      </c>
      <c r="E61" s="197">
        <v>1839615</v>
      </c>
      <c r="F61" s="197">
        <v>249704</v>
      </c>
      <c r="G61" s="197">
        <v>14192</v>
      </c>
      <c r="H61" s="197">
        <v>71134</v>
      </c>
      <c r="I61" s="197">
        <v>1161</v>
      </c>
      <c r="J61" s="196">
        <v>162355</v>
      </c>
      <c r="L61" s="50"/>
      <c r="M61" s="195"/>
      <c r="N61" s="195"/>
      <c r="O61" s="195"/>
      <c r="P61" s="195"/>
      <c r="Q61" s="195"/>
      <c r="R61" s="195"/>
      <c r="S61" s="195"/>
      <c r="T61" s="195"/>
    </row>
    <row r="62" spans="1:20" s="16" customFormat="1" ht="12.6" customHeight="1" x14ac:dyDescent="0.25">
      <c r="A62" s="55"/>
      <c r="B62" s="62">
        <v>2022</v>
      </c>
      <c r="C62" s="198">
        <v>2677200</v>
      </c>
      <c r="D62" s="197">
        <v>212719</v>
      </c>
      <c r="E62" s="197">
        <v>1901088</v>
      </c>
      <c r="F62" s="197">
        <v>252153</v>
      </c>
      <c r="G62" s="197">
        <v>14222</v>
      </c>
      <c r="H62" s="197">
        <v>61390</v>
      </c>
      <c r="I62" s="197">
        <v>688</v>
      </c>
      <c r="J62" s="196">
        <v>234940</v>
      </c>
      <c r="L62" s="50"/>
      <c r="M62" s="195"/>
      <c r="N62" s="195"/>
      <c r="O62" s="195"/>
      <c r="P62" s="195"/>
      <c r="Q62" s="195"/>
      <c r="R62" s="195"/>
      <c r="S62" s="195"/>
      <c r="T62" s="195"/>
    </row>
    <row r="63" spans="1:20" s="16" customFormat="1" ht="12.6" customHeight="1" x14ac:dyDescent="0.25">
      <c r="A63" s="63" t="s">
        <v>30</v>
      </c>
      <c r="B63" s="64">
        <v>2018</v>
      </c>
      <c r="C63" s="191">
        <v>1033733</v>
      </c>
      <c r="D63" s="190">
        <v>72932</v>
      </c>
      <c r="E63" s="190">
        <v>779786</v>
      </c>
      <c r="F63" s="190">
        <v>118705</v>
      </c>
      <c r="G63" s="190">
        <v>6442</v>
      </c>
      <c r="H63" s="190">
        <v>24358</v>
      </c>
      <c r="I63" s="190">
        <v>431</v>
      </c>
      <c r="J63" s="189">
        <v>31079</v>
      </c>
      <c r="L63" s="41"/>
      <c r="M63" s="185"/>
      <c r="N63" s="185"/>
      <c r="O63" s="185"/>
      <c r="P63" s="185"/>
      <c r="Q63" s="185"/>
      <c r="R63" s="185"/>
      <c r="S63" s="185"/>
      <c r="T63" s="185"/>
    </row>
    <row r="64" spans="1:20" s="16" customFormat="1" ht="12.6" customHeight="1" x14ac:dyDescent="0.25">
      <c r="A64" s="69"/>
      <c r="B64" s="70">
        <v>2019</v>
      </c>
      <c r="C64" s="188">
        <v>1096557</v>
      </c>
      <c r="D64" s="187">
        <v>82247</v>
      </c>
      <c r="E64" s="187">
        <v>814667</v>
      </c>
      <c r="F64" s="187">
        <v>119994</v>
      </c>
      <c r="G64" s="187">
        <v>6310</v>
      </c>
      <c r="H64" s="187">
        <v>26836</v>
      </c>
      <c r="I64" s="187">
        <v>329</v>
      </c>
      <c r="J64" s="186">
        <v>46174</v>
      </c>
      <c r="L64" s="47"/>
      <c r="M64" s="185"/>
      <c r="N64" s="185"/>
      <c r="O64" s="185"/>
      <c r="P64" s="185"/>
      <c r="Q64" s="185"/>
      <c r="R64" s="185"/>
      <c r="S64" s="185"/>
      <c r="T64" s="185"/>
    </row>
    <row r="65" spans="1:22" s="16" customFormat="1" ht="12.6" customHeight="1" x14ac:dyDescent="0.25">
      <c r="A65" s="69"/>
      <c r="B65" s="74">
        <v>2020</v>
      </c>
      <c r="C65" s="188">
        <v>1235569</v>
      </c>
      <c r="D65" s="187">
        <v>114236</v>
      </c>
      <c r="E65" s="187">
        <v>862800</v>
      </c>
      <c r="F65" s="187">
        <v>123338</v>
      </c>
      <c r="G65" s="187">
        <v>5683</v>
      </c>
      <c r="H65" s="187">
        <v>39004</v>
      </c>
      <c r="I65" s="187">
        <v>522</v>
      </c>
      <c r="J65" s="186">
        <v>89986</v>
      </c>
      <c r="L65" s="49"/>
      <c r="M65" s="185"/>
      <c r="N65" s="185"/>
      <c r="O65" s="185"/>
      <c r="P65" s="185"/>
      <c r="Q65" s="185"/>
      <c r="R65" s="185"/>
      <c r="S65" s="185"/>
      <c r="T65" s="185"/>
    </row>
    <row r="66" spans="1:22" s="16" customFormat="1" ht="12.6" customHeight="1" x14ac:dyDescent="0.25">
      <c r="A66" s="69"/>
      <c r="B66" s="75">
        <v>2021</v>
      </c>
      <c r="C66" s="188">
        <v>1274055</v>
      </c>
      <c r="D66" s="187">
        <v>123144</v>
      </c>
      <c r="E66" s="187">
        <v>898751</v>
      </c>
      <c r="F66" s="187">
        <v>121994</v>
      </c>
      <c r="G66" s="187">
        <v>6239</v>
      </c>
      <c r="H66" s="187">
        <v>35482</v>
      </c>
      <c r="I66" s="187">
        <v>329</v>
      </c>
      <c r="J66" s="186">
        <v>88116</v>
      </c>
      <c r="L66" s="50"/>
      <c r="M66" s="185"/>
      <c r="N66" s="185"/>
      <c r="O66" s="185"/>
      <c r="P66" s="185"/>
      <c r="Q66" s="185"/>
      <c r="R66" s="185"/>
      <c r="S66" s="185"/>
      <c r="T66" s="185"/>
    </row>
    <row r="67" spans="1:22" s="16" customFormat="1" ht="12.6" customHeight="1" x14ac:dyDescent="0.25">
      <c r="A67" s="69"/>
      <c r="B67" s="75">
        <v>2022</v>
      </c>
      <c r="C67" s="194">
        <v>1326584</v>
      </c>
      <c r="D67" s="193">
        <v>109872</v>
      </c>
      <c r="E67" s="193">
        <v>927973</v>
      </c>
      <c r="F67" s="193">
        <v>123083</v>
      </c>
      <c r="G67" s="193">
        <v>6057</v>
      </c>
      <c r="H67" s="193">
        <v>31872</v>
      </c>
      <c r="I67" s="193">
        <v>217</v>
      </c>
      <c r="J67" s="192">
        <v>127510</v>
      </c>
      <c r="L67" s="50"/>
      <c r="M67" s="185"/>
      <c r="N67" s="185"/>
      <c r="O67" s="185"/>
      <c r="P67" s="185"/>
      <c r="Q67" s="185"/>
      <c r="R67" s="185"/>
      <c r="S67" s="185"/>
      <c r="T67" s="185"/>
    </row>
    <row r="68" spans="1:22" s="16" customFormat="1" ht="12.6" customHeight="1" x14ac:dyDescent="0.25">
      <c r="A68" s="63" t="s">
        <v>31</v>
      </c>
      <c r="B68" s="64">
        <v>2018</v>
      </c>
      <c r="C68" s="191">
        <v>1062749</v>
      </c>
      <c r="D68" s="190">
        <v>64643</v>
      </c>
      <c r="E68" s="190">
        <v>820072</v>
      </c>
      <c r="F68" s="190">
        <v>124838</v>
      </c>
      <c r="G68" s="190">
        <v>6701</v>
      </c>
      <c r="H68" s="190">
        <v>20235</v>
      </c>
      <c r="I68" s="190">
        <v>74</v>
      </c>
      <c r="J68" s="189">
        <v>26186</v>
      </c>
      <c r="L68" s="41"/>
      <c r="M68" s="185"/>
      <c r="N68" s="185"/>
      <c r="O68" s="185"/>
      <c r="P68" s="185"/>
      <c r="Q68" s="185"/>
      <c r="R68" s="185"/>
      <c r="S68" s="185"/>
      <c r="T68" s="185"/>
    </row>
    <row r="69" spans="1:22" s="16" customFormat="1" ht="12.6" customHeight="1" x14ac:dyDescent="0.25">
      <c r="A69" s="69"/>
      <c r="B69" s="70">
        <v>2019</v>
      </c>
      <c r="C69" s="188">
        <v>1129628</v>
      </c>
      <c r="D69" s="187">
        <v>73343</v>
      </c>
      <c r="E69" s="187">
        <v>857791</v>
      </c>
      <c r="F69" s="187">
        <v>126345</v>
      </c>
      <c r="G69" s="187">
        <v>8534</v>
      </c>
      <c r="H69" s="187">
        <v>23984</v>
      </c>
      <c r="I69" s="187">
        <v>728</v>
      </c>
      <c r="J69" s="186">
        <v>38903</v>
      </c>
      <c r="L69" s="47"/>
      <c r="M69" s="185"/>
      <c r="N69" s="185"/>
      <c r="O69" s="185"/>
      <c r="P69" s="185"/>
      <c r="Q69" s="185"/>
      <c r="R69" s="185"/>
      <c r="S69" s="185"/>
      <c r="T69" s="185"/>
    </row>
    <row r="70" spans="1:22" s="16" customFormat="1" ht="12.6" customHeight="1" x14ac:dyDescent="0.25">
      <c r="A70" s="69"/>
      <c r="B70" s="74">
        <v>2020</v>
      </c>
      <c r="C70" s="188">
        <v>1259773</v>
      </c>
      <c r="D70" s="187">
        <v>102225</v>
      </c>
      <c r="E70" s="187">
        <v>906215</v>
      </c>
      <c r="F70" s="187">
        <v>129544</v>
      </c>
      <c r="G70" s="187">
        <v>7774</v>
      </c>
      <c r="H70" s="187">
        <v>37394</v>
      </c>
      <c r="I70" s="187">
        <v>806</v>
      </c>
      <c r="J70" s="186">
        <v>75815</v>
      </c>
      <c r="L70" s="49"/>
      <c r="M70" s="185"/>
      <c r="N70" s="185"/>
      <c r="O70" s="185"/>
      <c r="P70" s="185"/>
      <c r="Q70" s="185"/>
      <c r="R70" s="185"/>
      <c r="S70" s="185"/>
      <c r="T70" s="185"/>
    </row>
    <row r="71" spans="1:22" s="16" customFormat="1" ht="12.6" customHeight="1" x14ac:dyDescent="0.25">
      <c r="A71" s="69"/>
      <c r="B71" s="75">
        <v>2021</v>
      </c>
      <c r="C71" s="188">
        <v>1296561</v>
      </c>
      <c r="D71" s="187">
        <v>109311</v>
      </c>
      <c r="E71" s="187">
        <v>940864</v>
      </c>
      <c r="F71" s="187">
        <v>127710</v>
      </c>
      <c r="G71" s="187">
        <v>7953</v>
      </c>
      <c r="H71" s="187">
        <v>35652</v>
      </c>
      <c r="I71" s="187">
        <v>832</v>
      </c>
      <c r="J71" s="186">
        <v>74239</v>
      </c>
      <c r="L71" s="50"/>
      <c r="M71" s="185"/>
      <c r="N71" s="185"/>
      <c r="O71" s="185"/>
      <c r="P71" s="185"/>
      <c r="Q71" s="185"/>
      <c r="R71" s="185"/>
      <c r="S71" s="185"/>
      <c r="T71" s="185"/>
    </row>
    <row r="72" spans="1:22" s="16" customFormat="1" ht="12.6" customHeight="1" x14ac:dyDescent="0.25">
      <c r="A72" s="69"/>
      <c r="B72" s="75">
        <v>2022</v>
      </c>
      <c r="C72" s="188">
        <v>1350616</v>
      </c>
      <c r="D72" s="187">
        <v>102847</v>
      </c>
      <c r="E72" s="187">
        <v>973115</v>
      </c>
      <c r="F72" s="187">
        <v>129070</v>
      </c>
      <c r="G72" s="187">
        <v>8165</v>
      </c>
      <c r="H72" s="187">
        <v>29518</v>
      </c>
      <c r="I72" s="187">
        <v>471</v>
      </c>
      <c r="J72" s="186">
        <v>107430</v>
      </c>
      <c r="L72" s="50"/>
      <c r="M72" s="185"/>
      <c r="N72" s="185"/>
      <c r="O72" s="185"/>
      <c r="P72" s="185"/>
      <c r="Q72" s="185"/>
      <c r="R72" s="185"/>
      <c r="S72" s="185"/>
      <c r="T72" s="185"/>
    </row>
    <row r="73" spans="1:22" s="182" customFormat="1" ht="18" customHeight="1" x14ac:dyDescent="0.2">
      <c r="A73" s="184" t="s">
        <v>210</v>
      </c>
      <c r="B73" s="184"/>
      <c r="C73" s="184"/>
      <c r="D73" s="184"/>
      <c r="E73" s="184"/>
      <c r="F73" s="184"/>
      <c r="G73" s="184"/>
      <c r="H73" s="184"/>
      <c r="I73" s="184"/>
      <c r="J73" s="183" t="s">
        <v>43</v>
      </c>
      <c r="K73" s="93"/>
      <c r="L73" s="94"/>
      <c r="M73" s="95"/>
      <c r="N73" s="95"/>
      <c r="O73" s="95"/>
      <c r="P73" s="95"/>
      <c r="Q73" s="95"/>
      <c r="R73" s="95"/>
      <c r="S73" s="95"/>
      <c r="T73" s="95"/>
      <c r="U73" s="93"/>
    </row>
    <row r="74" spans="1:22" s="182" customFormat="1" ht="12" x14ac:dyDescent="0.2">
      <c r="A74" s="568"/>
      <c r="B74" s="568"/>
      <c r="C74" s="568"/>
      <c r="D74" s="568"/>
      <c r="E74" s="568"/>
      <c r="F74" s="568"/>
      <c r="G74" s="568"/>
      <c r="H74" s="568"/>
      <c r="I74" s="568"/>
      <c r="J74" s="568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</row>
    <row r="75" spans="1:22" ht="12.6" customHeight="1" x14ac:dyDescent="0.2">
      <c r="A75" s="181"/>
    </row>
    <row r="77" spans="1:22" ht="12.6" customHeight="1" x14ac:dyDescent="0.3">
      <c r="A77" s="109"/>
    </row>
    <row r="79" spans="1:22" ht="12.6" hidden="1" customHeight="1" outlineLevel="1" x14ac:dyDescent="0.2">
      <c r="A79" s="101" t="s">
        <v>32</v>
      </c>
    </row>
    <row r="80" spans="1:22" s="115" customFormat="1" ht="12.6" hidden="1" customHeight="1" outlineLevel="1" x14ac:dyDescent="0.2">
      <c r="A80" s="110" t="s">
        <v>33</v>
      </c>
      <c r="B80" s="180">
        <v>2001</v>
      </c>
      <c r="C80" s="115">
        <f t="shared" ref="C80:J84" si="0">MIN(C68,C63,C53,C48,C38,C33,C28,C18)</f>
        <v>846867</v>
      </c>
      <c r="D80" s="115">
        <f t="shared" si="0"/>
        <v>50810</v>
      </c>
      <c r="E80" s="115">
        <f t="shared" si="0"/>
        <v>654095</v>
      </c>
      <c r="F80" s="115">
        <f t="shared" si="0"/>
        <v>99572</v>
      </c>
      <c r="G80" s="115">
        <f t="shared" si="0"/>
        <v>4109</v>
      </c>
      <c r="H80" s="115">
        <f t="shared" si="0"/>
        <v>19362</v>
      </c>
      <c r="I80" s="115">
        <f t="shared" si="0"/>
        <v>74</v>
      </c>
      <c r="J80" s="115">
        <f t="shared" si="0"/>
        <v>12988</v>
      </c>
      <c r="K80" s="113"/>
      <c r="L80" s="179"/>
      <c r="U80" s="113"/>
      <c r="V80" s="113"/>
    </row>
    <row r="81" spans="1:22" s="115" customFormat="1" ht="12.6" hidden="1" customHeight="1" outlineLevel="1" x14ac:dyDescent="0.2">
      <c r="A81" s="110" t="s">
        <v>33</v>
      </c>
      <c r="B81" s="178">
        <v>2002</v>
      </c>
      <c r="C81" s="115">
        <f t="shared" si="0"/>
        <v>902558</v>
      </c>
      <c r="D81" s="115">
        <f t="shared" si="0"/>
        <v>57856</v>
      </c>
      <c r="E81" s="115">
        <f t="shared" si="0"/>
        <v>689221</v>
      </c>
      <c r="F81" s="115">
        <f t="shared" si="0"/>
        <v>101517</v>
      </c>
      <c r="G81" s="115">
        <f t="shared" si="0"/>
        <v>4282</v>
      </c>
      <c r="H81" s="115">
        <f t="shared" si="0"/>
        <v>22269</v>
      </c>
      <c r="I81" s="115">
        <f t="shared" si="0"/>
        <v>316</v>
      </c>
      <c r="J81" s="115">
        <f t="shared" si="0"/>
        <v>19296</v>
      </c>
      <c r="K81" s="113"/>
      <c r="L81" s="177"/>
      <c r="U81" s="113"/>
      <c r="V81" s="113"/>
    </row>
    <row r="82" spans="1:22" s="115" customFormat="1" ht="12.6" hidden="1" customHeight="1" outlineLevel="1" x14ac:dyDescent="0.2">
      <c r="A82" s="110" t="s">
        <v>33</v>
      </c>
      <c r="B82" s="176">
        <v>2003</v>
      </c>
      <c r="C82" s="115">
        <f t="shared" si="0"/>
        <v>1004311</v>
      </c>
      <c r="D82" s="115">
        <f t="shared" si="0"/>
        <v>80473</v>
      </c>
      <c r="E82" s="115">
        <f t="shared" si="0"/>
        <v>732822</v>
      </c>
      <c r="F82" s="115">
        <f t="shared" si="0"/>
        <v>104758</v>
      </c>
      <c r="G82" s="115">
        <f t="shared" si="0"/>
        <v>3578</v>
      </c>
      <c r="H82" s="115">
        <f t="shared" si="0"/>
        <v>35736</v>
      </c>
      <c r="I82" s="115">
        <f t="shared" si="0"/>
        <v>262</v>
      </c>
      <c r="J82" s="115">
        <f t="shared" si="0"/>
        <v>37604</v>
      </c>
      <c r="K82" s="113"/>
      <c r="L82" s="175"/>
      <c r="U82" s="113"/>
      <c r="V82" s="113"/>
    </row>
    <row r="83" spans="1:22" s="115" customFormat="1" ht="12.6" hidden="1" customHeight="1" outlineLevel="1" x14ac:dyDescent="0.2">
      <c r="A83" s="110" t="s">
        <v>33</v>
      </c>
      <c r="B83" s="174">
        <v>2004</v>
      </c>
      <c r="C83" s="115">
        <f t="shared" si="0"/>
        <v>1035485</v>
      </c>
      <c r="D83" s="115">
        <f t="shared" si="0"/>
        <v>85865</v>
      </c>
      <c r="E83" s="115">
        <f t="shared" si="0"/>
        <v>763828</v>
      </c>
      <c r="F83" s="115">
        <f t="shared" si="0"/>
        <v>103680</v>
      </c>
      <c r="G83" s="115">
        <f t="shared" si="0"/>
        <v>4349</v>
      </c>
      <c r="H83" s="115">
        <f t="shared" si="0"/>
        <v>30100</v>
      </c>
      <c r="I83" s="115">
        <f t="shared" si="0"/>
        <v>95</v>
      </c>
      <c r="J83" s="115">
        <f t="shared" si="0"/>
        <v>36822</v>
      </c>
      <c r="K83" s="113"/>
      <c r="L83" s="173"/>
      <c r="U83" s="113"/>
      <c r="V83" s="113"/>
    </row>
    <row r="84" spans="1:22" s="115" customFormat="1" ht="12.6" hidden="1" customHeight="1" outlineLevel="1" x14ac:dyDescent="0.2">
      <c r="A84" s="110" t="s">
        <v>33</v>
      </c>
      <c r="B84" s="174">
        <v>2005</v>
      </c>
      <c r="C84" s="115">
        <f t="shared" si="0"/>
        <v>1068178</v>
      </c>
      <c r="D84" s="115">
        <f t="shared" si="0"/>
        <v>79665</v>
      </c>
      <c r="E84" s="115">
        <f t="shared" si="0"/>
        <v>792451</v>
      </c>
      <c r="F84" s="115">
        <f t="shared" si="0"/>
        <v>105107</v>
      </c>
      <c r="G84" s="115">
        <f t="shared" si="0"/>
        <v>4716</v>
      </c>
      <c r="H84" s="115">
        <f t="shared" si="0"/>
        <v>27547</v>
      </c>
      <c r="I84" s="115">
        <f t="shared" si="0"/>
        <v>88</v>
      </c>
      <c r="J84" s="115">
        <f t="shared" si="0"/>
        <v>53284</v>
      </c>
      <c r="K84" s="113"/>
      <c r="L84" s="173"/>
      <c r="U84" s="113"/>
      <c r="V84" s="113"/>
    </row>
    <row r="85" spans="1:22" s="127" customFormat="1" ht="12.6" hidden="1" customHeight="1" outlineLevel="1" x14ac:dyDescent="0.2">
      <c r="A85" s="122" t="s">
        <v>34</v>
      </c>
      <c r="B85" s="172">
        <v>2001</v>
      </c>
      <c r="C85" s="127">
        <f t="shared" ref="C85:J89" si="1">MAX(C68,C63,C53,C48,C38,C33,C28,C18)</f>
        <v>1233469</v>
      </c>
      <c r="D85" s="127">
        <f t="shared" si="1"/>
        <v>203024</v>
      </c>
      <c r="E85" s="127">
        <f t="shared" si="1"/>
        <v>845835</v>
      </c>
      <c r="F85" s="127">
        <f t="shared" si="1"/>
        <v>128760</v>
      </c>
      <c r="G85" s="127">
        <f t="shared" si="1"/>
        <v>8454</v>
      </c>
      <c r="H85" s="127">
        <f t="shared" si="1"/>
        <v>32033</v>
      </c>
      <c r="I85" s="127">
        <f t="shared" si="1"/>
        <v>845</v>
      </c>
      <c r="J85" s="127">
        <f t="shared" si="1"/>
        <v>31079</v>
      </c>
      <c r="K85" s="125"/>
      <c r="L85" s="171"/>
      <c r="U85" s="125"/>
      <c r="V85" s="125"/>
    </row>
    <row r="86" spans="1:22" s="127" customFormat="1" ht="12.6" hidden="1" customHeight="1" outlineLevel="1" x14ac:dyDescent="0.2">
      <c r="A86" s="122" t="s">
        <v>34</v>
      </c>
      <c r="B86" s="170">
        <v>2002</v>
      </c>
      <c r="C86" s="127">
        <f t="shared" si="1"/>
        <v>1339427</v>
      </c>
      <c r="D86" s="127">
        <f t="shared" si="1"/>
        <v>234210</v>
      </c>
      <c r="E86" s="127">
        <f t="shared" si="1"/>
        <v>902716</v>
      </c>
      <c r="F86" s="127">
        <f t="shared" si="1"/>
        <v>132963</v>
      </c>
      <c r="G86" s="127">
        <f t="shared" si="1"/>
        <v>8534</v>
      </c>
      <c r="H86" s="127">
        <f t="shared" si="1"/>
        <v>37297</v>
      </c>
      <c r="I86" s="127">
        <f t="shared" si="1"/>
        <v>2116</v>
      </c>
      <c r="J86" s="127">
        <f t="shared" si="1"/>
        <v>46174</v>
      </c>
      <c r="K86" s="125"/>
      <c r="L86" s="169"/>
      <c r="U86" s="125"/>
      <c r="V86" s="125"/>
    </row>
    <row r="87" spans="1:22" s="127" customFormat="1" ht="12.6" hidden="1" customHeight="1" outlineLevel="1" x14ac:dyDescent="0.2">
      <c r="A87" s="122" t="s">
        <v>34</v>
      </c>
      <c r="B87" s="168">
        <v>2003</v>
      </c>
      <c r="C87" s="127">
        <f t="shared" si="1"/>
        <v>1514646</v>
      </c>
      <c r="D87" s="127">
        <f t="shared" si="1"/>
        <v>307172</v>
      </c>
      <c r="E87" s="127">
        <f t="shared" si="1"/>
        <v>962104</v>
      </c>
      <c r="F87" s="127">
        <f t="shared" si="1"/>
        <v>137533</v>
      </c>
      <c r="G87" s="127">
        <f t="shared" si="1"/>
        <v>7774</v>
      </c>
      <c r="H87" s="127">
        <f t="shared" si="1"/>
        <v>52422</v>
      </c>
      <c r="I87" s="127">
        <f t="shared" si="1"/>
        <v>806</v>
      </c>
      <c r="J87" s="127">
        <f t="shared" si="1"/>
        <v>89986</v>
      </c>
      <c r="K87" s="125"/>
      <c r="L87" s="167"/>
      <c r="U87" s="125"/>
      <c r="V87" s="125"/>
    </row>
    <row r="88" spans="1:22" s="127" customFormat="1" ht="12.6" hidden="1" customHeight="1" outlineLevel="1" x14ac:dyDescent="0.2">
      <c r="A88" s="122" t="s">
        <v>34</v>
      </c>
      <c r="B88" s="166">
        <v>2004</v>
      </c>
      <c r="C88" s="127">
        <f t="shared" si="1"/>
        <v>1579182</v>
      </c>
      <c r="D88" s="127">
        <f t="shared" si="1"/>
        <v>334748</v>
      </c>
      <c r="E88" s="127">
        <f t="shared" si="1"/>
        <v>1003382</v>
      </c>
      <c r="F88" s="127">
        <f t="shared" si="1"/>
        <v>136196</v>
      </c>
      <c r="G88" s="127">
        <f t="shared" si="1"/>
        <v>8593</v>
      </c>
      <c r="H88" s="127">
        <f t="shared" si="1"/>
        <v>49629</v>
      </c>
      <c r="I88" s="127">
        <f t="shared" si="1"/>
        <v>832</v>
      </c>
      <c r="J88" s="127">
        <f t="shared" si="1"/>
        <v>88116</v>
      </c>
      <c r="K88" s="125"/>
      <c r="L88" s="165"/>
      <c r="U88" s="125"/>
      <c r="V88" s="125"/>
    </row>
    <row r="89" spans="1:22" s="127" customFormat="1" ht="12.6" hidden="1" customHeight="1" outlineLevel="1" x14ac:dyDescent="0.2">
      <c r="A89" s="122" t="s">
        <v>34</v>
      </c>
      <c r="B89" s="166">
        <v>2005</v>
      </c>
      <c r="C89" s="127">
        <f t="shared" si="1"/>
        <v>1614593</v>
      </c>
      <c r="D89" s="127">
        <f t="shared" si="1"/>
        <v>304825</v>
      </c>
      <c r="E89" s="127">
        <f t="shared" si="1"/>
        <v>1049821</v>
      </c>
      <c r="F89" s="127">
        <f t="shared" si="1"/>
        <v>139244</v>
      </c>
      <c r="G89" s="127">
        <f t="shared" si="1"/>
        <v>8421</v>
      </c>
      <c r="H89" s="127">
        <f t="shared" si="1"/>
        <v>44467</v>
      </c>
      <c r="I89" s="127">
        <f t="shared" si="1"/>
        <v>471</v>
      </c>
      <c r="J89" s="127">
        <f t="shared" si="1"/>
        <v>127510</v>
      </c>
      <c r="K89" s="125"/>
      <c r="L89" s="165"/>
      <c r="U89" s="125"/>
      <c r="V89" s="125"/>
    </row>
    <row r="90" spans="1:22" ht="12.6" hidden="1" customHeight="1" outlineLevel="1" x14ac:dyDescent="0.2"/>
    <row r="91" spans="1:22" ht="12.6" hidden="1" customHeight="1" outlineLevel="1" x14ac:dyDescent="0.2"/>
    <row r="92" spans="1:22" ht="12.6" hidden="1" customHeight="1" outlineLevel="1" x14ac:dyDescent="0.2">
      <c r="A92" s="134" t="s">
        <v>35</v>
      </c>
      <c r="B92" s="164">
        <v>2001</v>
      </c>
      <c r="C92" s="157" t="e">
        <v>#VALUE!</v>
      </c>
      <c r="D92" s="157" t="e">
        <v>#VALUE!</v>
      </c>
      <c r="E92" s="157" t="e">
        <v>#VALUE!</v>
      </c>
      <c r="F92" s="157" t="e">
        <v>#VALUE!</v>
      </c>
      <c r="G92" s="157" t="e">
        <v>#VALUE!</v>
      </c>
      <c r="H92" s="157" t="e">
        <v>#VALUE!</v>
      </c>
      <c r="I92" s="157" t="e">
        <v>#VALUE!</v>
      </c>
      <c r="J92" s="157" t="e">
        <v>#VALUE!</v>
      </c>
      <c r="L92" s="163"/>
      <c r="M92" s="157"/>
      <c r="N92" s="157"/>
      <c r="O92" s="157"/>
      <c r="P92" s="157"/>
      <c r="Q92" s="157"/>
      <c r="R92" s="157"/>
      <c r="S92" s="157"/>
      <c r="T92" s="157"/>
      <c r="U92" s="108"/>
      <c r="V92" s="108"/>
    </row>
    <row r="93" spans="1:22" ht="12.6" hidden="1" customHeight="1" outlineLevel="1" x14ac:dyDescent="0.2">
      <c r="A93" s="134" t="e">
        <v>#VALUE!</v>
      </c>
      <c r="B93" s="162">
        <v>2002</v>
      </c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L93" s="161"/>
      <c r="M93" s="157"/>
      <c r="N93" s="157"/>
      <c r="O93" s="157"/>
      <c r="P93" s="157"/>
      <c r="Q93" s="157"/>
      <c r="R93" s="157"/>
      <c r="S93" s="157"/>
      <c r="T93" s="157"/>
      <c r="U93" s="108"/>
      <c r="V93" s="108"/>
    </row>
    <row r="94" spans="1:22" ht="12.6" hidden="1" customHeight="1" outlineLevel="1" x14ac:dyDescent="0.2">
      <c r="B94" s="160">
        <v>2003</v>
      </c>
      <c r="C94" s="157">
        <v>0</v>
      </c>
      <c r="D94" s="157">
        <v>0</v>
      </c>
      <c r="E94" s="157">
        <v>0</v>
      </c>
      <c r="F94" s="157">
        <v>0</v>
      </c>
      <c r="G94" s="157">
        <v>0</v>
      </c>
      <c r="H94" s="157">
        <v>0</v>
      </c>
      <c r="I94" s="157">
        <v>0</v>
      </c>
      <c r="J94" s="157">
        <v>0</v>
      </c>
      <c r="L94" s="159"/>
      <c r="M94" s="157"/>
      <c r="N94" s="157"/>
      <c r="O94" s="157"/>
      <c r="P94" s="157"/>
      <c r="Q94" s="157"/>
      <c r="R94" s="157"/>
      <c r="S94" s="157"/>
      <c r="T94" s="157"/>
      <c r="U94" s="108"/>
      <c r="V94" s="108"/>
    </row>
    <row r="95" spans="1:22" ht="12.6" hidden="1" customHeight="1" outlineLevel="1" x14ac:dyDescent="0.2">
      <c r="B95" s="158">
        <v>2004</v>
      </c>
      <c r="C95" s="157">
        <v>0</v>
      </c>
      <c r="D95" s="157">
        <v>0</v>
      </c>
      <c r="E95" s="157">
        <v>0</v>
      </c>
      <c r="F95" s="157">
        <v>0</v>
      </c>
      <c r="G95" s="157">
        <v>0</v>
      </c>
      <c r="H95" s="157">
        <v>0</v>
      </c>
      <c r="I95" s="157">
        <v>0</v>
      </c>
      <c r="J95" s="157">
        <v>0</v>
      </c>
      <c r="L95" s="94"/>
      <c r="M95" s="157"/>
      <c r="N95" s="157"/>
      <c r="O95" s="157"/>
      <c r="P95" s="157"/>
      <c r="Q95" s="157"/>
      <c r="R95" s="157"/>
      <c r="S95" s="157"/>
      <c r="T95" s="157"/>
      <c r="U95" s="108"/>
      <c r="V95" s="108"/>
    </row>
    <row r="96" spans="1:22" ht="12.6" hidden="1" customHeight="1" outlineLevel="1" x14ac:dyDescent="0.2">
      <c r="B96" s="158">
        <v>2005</v>
      </c>
      <c r="C96" s="157">
        <v>0</v>
      </c>
      <c r="D96" s="157">
        <v>0</v>
      </c>
      <c r="E96" s="157">
        <v>0</v>
      </c>
      <c r="F96" s="157">
        <v>0</v>
      </c>
      <c r="G96" s="157">
        <v>0</v>
      </c>
      <c r="H96" s="157">
        <v>0</v>
      </c>
      <c r="I96" s="157">
        <v>0</v>
      </c>
      <c r="J96" s="157">
        <v>0</v>
      </c>
      <c r="L96" s="94"/>
      <c r="M96" s="157"/>
      <c r="N96" s="157"/>
      <c r="O96" s="157"/>
      <c r="P96" s="157"/>
      <c r="Q96" s="157"/>
      <c r="R96" s="157"/>
      <c r="S96" s="157"/>
      <c r="T96" s="157"/>
      <c r="U96" s="108"/>
      <c r="V96" s="108"/>
    </row>
    <row r="97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N5:T5"/>
    <mergeCell ref="A74:J74"/>
    <mergeCell ref="A5:A7"/>
    <mergeCell ref="B5:B7"/>
    <mergeCell ref="C5:C6"/>
    <mergeCell ref="D5:J5"/>
    <mergeCell ref="L5:L7"/>
    <mergeCell ref="M5:M6"/>
  </mergeCells>
  <hyperlinks>
    <hyperlink ref="J73" r:id="rId4" location="!/view/sk/vbd_sk_win2/so3805rr/v_so3805rr_00_00_00_sk"/>
    <hyperlink ref="N2" location="'Obsah_ Contents'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2"/>
  <sheetViews>
    <sheetView showGridLines="0" showOutlineSymbols="0" zoomScaleNormal="100" workbookViewId="0">
      <pane xSplit="2" ySplit="10" topLeftCell="C68" activePane="bottomRight" state="frozen"/>
      <selection activeCell="D18" sqref="D18"/>
      <selection pane="topRight" activeCell="D18" sqref="D18"/>
      <selection pane="bottomLeft" activeCell="D18" sqref="D18"/>
      <selection pane="bottomRight" activeCell="E14" sqref="E14"/>
    </sheetView>
  </sheetViews>
  <sheetFormatPr defaultColWidth="10.33203125" defaultRowHeight="12.6" customHeight="1" outlineLevelRow="1" x14ac:dyDescent="0.2"/>
  <cols>
    <col min="1" max="1" width="16" style="101" customWidth="1"/>
    <col min="2" max="2" width="4.44140625" style="102" customWidth="1"/>
    <col min="3" max="3" width="7.33203125" style="108" customWidth="1"/>
    <col min="4" max="7" width="11" style="108" customWidth="1"/>
    <col min="8" max="9" width="11" style="244" customWidth="1"/>
    <col min="10" max="10" width="7.5546875" style="244" bestFit="1" customWidth="1"/>
    <col min="11" max="11" width="6.109375" style="102" customWidth="1"/>
    <col min="12" max="16" width="7.33203125" style="108" customWidth="1"/>
    <col min="17" max="18" width="8.33203125" style="244" customWidth="1"/>
    <col min="19" max="19" width="6.109375" style="244" customWidth="1"/>
    <col min="20" max="23" width="5.44140625" style="106" customWidth="1"/>
    <col min="24" max="27" width="5.44140625" style="108" customWidth="1"/>
    <col min="28" max="16384" width="10.33203125" style="108"/>
  </cols>
  <sheetData>
    <row r="1" spans="1:35" s="239" customFormat="1" ht="15" customHeight="1" x14ac:dyDescent="0.3">
      <c r="A1" s="143" t="s">
        <v>0</v>
      </c>
      <c r="B1" s="241"/>
      <c r="C1" s="243"/>
      <c r="D1" s="243"/>
      <c r="E1" s="243"/>
      <c r="F1" s="243"/>
      <c r="G1" s="243"/>
      <c r="H1" s="242"/>
      <c r="I1" s="242" t="s">
        <v>1</v>
      </c>
      <c r="J1" s="242"/>
      <c r="K1" s="241"/>
      <c r="L1" s="243"/>
      <c r="M1" s="243"/>
      <c r="N1" s="243"/>
      <c r="O1" s="243"/>
      <c r="P1" s="243"/>
      <c r="Q1" s="242"/>
      <c r="R1" s="242"/>
      <c r="S1" s="242"/>
    </row>
    <row r="2" spans="1:35" s="338" customFormat="1" ht="15" hidden="1" customHeight="1" outlineLevel="1" x14ac:dyDescent="0.2">
      <c r="A2" s="341"/>
      <c r="B2" s="102"/>
      <c r="C2" s="340"/>
      <c r="D2" s="340"/>
      <c r="E2" s="340"/>
      <c r="F2" s="340"/>
      <c r="G2" s="340"/>
      <c r="H2" s="339"/>
      <c r="I2" s="339"/>
      <c r="J2" s="339"/>
      <c r="K2" s="102"/>
      <c r="L2" s="340"/>
      <c r="M2" s="340"/>
      <c r="N2" s="340"/>
      <c r="O2" s="340"/>
      <c r="P2" s="340"/>
      <c r="Q2" s="339"/>
      <c r="R2" s="339"/>
      <c r="S2" s="339"/>
    </row>
    <row r="3" spans="1:35" s="336" customFormat="1" ht="15" customHeight="1" collapsed="1" x14ac:dyDescent="0.3">
      <c r="A3" s="574" t="s">
        <v>77</v>
      </c>
      <c r="B3" s="574"/>
      <c r="C3" s="574"/>
      <c r="D3" s="574"/>
      <c r="E3" s="574"/>
      <c r="F3" s="574"/>
      <c r="G3" s="574"/>
      <c r="H3" s="574"/>
      <c r="I3" s="337"/>
      <c r="J3" s="337"/>
      <c r="M3" s="535" t="s">
        <v>215</v>
      </c>
      <c r="R3" s="337"/>
      <c r="S3" s="337"/>
    </row>
    <row r="4" spans="1:35" s="334" customFormat="1" ht="15" customHeight="1" x14ac:dyDescent="0.3">
      <c r="A4" s="575" t="s">
        <v>76</v>
      </c>
      <c r="B4" s="575"/>
      <c r="C4" s="575"/>
      <c r="D4" s="575"/>
      <c r="E4" s="575"/>
      <c r="F4" s="575"/>
      <c r="G4" s="575"/>
      <c r="H4" s="575"/>
      <c r="I4" s="335"/>
      <c r="J4" s="335"/>
      <c r="R4" s="335"/>
      <c r="S4" s="335"/>
    </row>
    <row r="5" spans="1:35" s="101" customFormat="1" ht="12" hidden="1" customHeight="1" outlineLevel="1" x14ac:dyDescent="0.2">
      <c r="A5" s="330"/>
      <c r="B5" s="102"/>
      <c r="C5" s="333"/>
      <c r="D5" s="332"/>
      <c r="E5" s="333"/>
      <c r="F5" s="333"/>
      <c r="G5" s="332"/>
      <c r="H5" s="331"/>
      <c r="I5" s="331"/>
      <c r="J5" s="331"/>
      <c r="K5" s="102"/>
      <c r="L5" s="333"/>
      <c r="M5" s="332"/>
      <c r="N5" s="333"/>
      <c r="O5" s="333"/>
      <c r="P5" s="332"/>
      <c r="Q5" s="331"/>
      <c r="R5" s="331"/>
      <c r="S5" s="331"/>
      <c r="T5" s="326"/>
      <c r="U5" s="326"/>
      <c r="V5" s="326"/>
      <c r="W5" s="326"/>
    </row>
    <row r="6" spans="1:35" s="101" customFormat="1" ht="12" hidden="1" customHeight="1" outlineLevel="1" x14ac:dyDescent="0.25">
      <c r="A6" s="330"/>
      <c r="B6" s="102"/>
      <c r="C6"/>
      <c r="D6"/>
      <c r="E6"/>
      <c r="F6"/>
      <c r="G6"/>
      <c r="H6"/>
      <c r="I6"/>
      <c r="J6" s="320"/>
      <c r="K6" s="102"/>
      <c r="L6" s="320"/>
      <c r="M6" s="320"/>
      <c r="N6" s="320"/>
      <c r="O6" s="320"/>
      <c r="P6" s="320"/>
      <c r="Q6" s="320"/>
      <c r="R6" s="320"/>
      <c r="S6" s="320"/>
      <c r="T6" s="326"/>
      <c r="U6" s="326"/>
      <c r="V6" s="326"/>
      <c r="W6" s="326"/>
    </row>
    <row r="7" spans="1:35" s="101" customFormat="1" ht="12" customHeight="1" collapsed="1" thickBot="1" x14ac:dyDescent="0.25">
      <c r="A7" s="329" t="s">
        <v>75</v>
      </c>
      <c r="B7" s="102"/>
      <c r="C7" s="328"/>
      <c r="D7" s="328"/>
      <c r="E7" s="328"/>
      <c r="F7" s="328"/>
      <c r="G7" s="328"/>
      <c r="H7" s="327"/>
      <c r="I7" s="327" t="s">
        <v>74</v>
      </c>
      <c r="J7" s="327"/>
      <c r="K7" s="102"/>
      <c r="L7" s="328"/>
      <c r="M7" s="328"/>
      <c r="N7" s="328"/>
      <c r="O7" s="328"/>
      <c r="P7" s="328"/>
      <c r="Q7" s="327"/>
      <c r="R7" s="327"/>
      <c r="S7" s="327"/>
      <c r="T7" s="326"/>
      <c r="U7" s="326"/>
      <c r="V7" s="326"/>
      <c r="W7" s="326"/>
    </row>
    <row r="8" spans="1:35" s="24" customFormat="1" ht="15.75" customHeight="1" x14ac:dyDescent="0.25">
      <c r="A8" s="556" t="s">
        <v>2</v>
      </c>
      <c r="B8" s="559" t="s">
        <v>3</v>
      </c>
      <c r="C8" s="580" t="s">
        <v>73</v>
      </c>
      <c r="D8" s="571" t="s">
        <v>72</v>
      </c>
      <c r="E8" s="571"/>
      <c r="F8" s="571"/>
      <c r="G8" s="571"/>
      <c r="H8" s="571"/>
      <c r="I8" s="571"/>
      <c r="J8" s="325"/>
      <c r="K8" s="565"/>
      <c r="L8" s="573"/>
      <c r="M8" s="567"/>
      <c r="N8" s="567"/>
      <c r="O8" s="567"/>
      <c r="P8" s="567"/>
      <c r="Q8" s="567"/>
      <c r="R8" s="567"/>
      <c r="S8" s="325"/>
      <c r="T8" s="23"/>
      <c r="U8" s="23"/>
      <c r="V8" s="23"/>
      <c r="W8" s="23"/>
    </row>
    <row r="9" spans="1:35" s="36" customFormat="1" ht="20.399999999999999" x14ac:dyDescent="0.25">
      <c r="A9" s="576"/>
      <c r="B9" s="578"/>
      <c r="C9" s="581"/>
      <c r="D9" s="324" t="s">
        <v>71</v>
      </c>
      <c r="E9" s="324" t="s">
        <v>70</v>
      </c>
      <c r="F9" s="324" t="s">
        <v>69</v>
      </c>
      <c r="G9" s="324" t="s">
        <v>68</v>
      </c>
      <c r="H9" s="324" t="s">
        <v>67</v>
      </c>
      <c r="I9" s="323" t="s">
        <v>66</v>
      </c>
      <c r="J9" s="320"/>
      <c r="K9" s="572"/>
      <c r="L9" s="573"/>
      <c r="M9" s="322"/>
      <c r="N9" s="322"/>
      <c r="O9" s="322"/>
      <c r="P9" s="322"/>
      <c r="Q9" s="322"/>
      <c r="R9" s="321"/>
      <c r="S9" s="320"/>
      <c r="T9" s="218"/>
      <c r="U9" s="218"/>
      <c r="V9" s="218"/>
      <c r="W9" s="35"/>
    </row>
    <row r="10" spans="1:35" ht="36" customHeight="1" thickBot="1" x14ac:dyDescent="0.25">
      <c r="A10" s="577"/>
      <c r="B10" s="579"/>
      <c r="C10" s="319" t="s">
        <v>65</v>
      </c>
      <c r="D10" s="318" t="s">
        <v>64</v>
      </c>
      <c r="E10" s="318" t="s">
        <v>223</v>
      </c>
      <c r="F10" s="318" t="s">
        <v>63</v>
      </c>
      <c r="G10" s="318" t="s">
        <v>62</v>
      </c>
      <c r="H10" s="318" t="s">
        <v>61</v>
      </c>
      <c r="I10" s="317" t="s">
        <v>60</v>
      </c>
      <c r="J10" s="313"/>
      <c r="K10" s="572"/>
      <c r="L10" s="316"/>
      <c r="M10" s="315"/>
      <c r="N10" s="315"/>
      <c r="O10" s="315"/>
      <c r="P10" s="315"/>
      <c r="Q10" s="315"/>
      <c r="R10" s="314"/>
      <c r="S10" s="313"/>
      <c r="T10" s="312"/>
      <c r="U10" s="311"/>
      <c r="V10" s="310"/>
      <c r="W10" s="309"/>
    </row>
    <row r="11" spans="1:35" s="16" customFormat="1" ht="15" customHeight="1" x14ac:dyDescent="0.3">
      <c r="A11" s="308" t="s">
        <v>19</v>
      </c>
      <c r="B11" s="307">
        <v>2018</v>
      </c>
      <c r="C11" s="306">
        <v>1396232</v>
      </c>
      <c r="D11" s="305">
        <v>1069255</v>
      </c>
      <c r="E11" s="305">
        <v>253169</v>
      </c>
      <c r="F11" s="305">
        <v>30703</v>
      </c>
      <c r="G11" s="305">
        <v>5555</v>
      </c>
      <c r="H11" s="304">
        <v>20958</v>
      </c>
      <c r="I11" s="304">
        <v>14879</v>
      </c>
      <c r="J11" s="267"/>
      <c r="K11" s="41"/>
      <c r="L11" s="195"/>
      <c r="M11" s="195"/>
      <c r="N11" s="195"/>
      <c r="O11" s="195"/>
      <c r="P11" s="195"/>
      <c r="Q11" s="195"/>
      <c r="R11" s="195"/>
      <c r="S11" s="195"/>
      <c r="T11" s="291"/>
      <c r="U11" s="291"/>
      <c r="V11" s="291"/>
      <c r="W11" s="291"/>
      <c r="X11" s="291"/>
      <c r="Y11" s="291"/>
      <c r="Z11" s="291"/>
      <c r="AA11" s="195"/>
      <c r="AC11" s="257"/>
      <c r="AD11" s="255"/>
      <c r="AE11" s="255"/>
      <c r="AF11" s="255"/>
      <c r="AG11" s="256"/>
      <c r="AH11" s="256"/>
      <c r="AI11" s="255"/>
    </row>
    <row r="12" spans="1:35" s="16" customFormat="1" ht="12.9" customHeight="1" x14ac:dyDescent="0.3">
      <c r="A12" s="297"/>
      <c r="B12" s="303">
        <v>2019</v>
      </c>
      <c r="C12" s="302">
        <v>1409058</v>
      </c>
      <c r="D12" s="301">
        <v>1088300</v>
      </c>
      <c r="E12" s="301">
        <v>251128</v>
      </c>
      <c r="F12" s="301">
        <v>29204</v>
      </c>
      <c r="G12" s="301">
        <v>5549</v>
      </c>
      <c r="H12" s="300">
        <v>20113</v>
      </c>
      <c r="I12" s="300">
        <v>13194</v>
      </c>
      <c r="J12" s="267"/>
      <c r="K12" s="47"/>
      <c r="L12" s="195"/>
      <c r="M12" s="195"/>
      <c r="N12" s="195"/>
      <c r="O12" s="195"/>
      <c r="P12" s="195"/>
      <c r="Q12" s="195"/>
      <c r="R12" s="195"/>
      <c r="S12" s="195"/>
      <c r="T12" s="291"/>
      <c r="U12" s="291"/>
      <c r="V12" s="291"/>
      <c r="W12" s="291"/>
      <c r="X12" s="291"/>
      <c r="Y12" s="291"/>
      <c r="Z12" s="298"/>
      <c r="AC12" s="257"/>
      <c r="AD12" s="255"/>
      <c r="AE12" s="255"/>
      <c r="AF12" s="255"/>
      <c r="AG12" s="255"/>
      <c r="AH12" s="256"/>
      <c r="AI12" s="255"/>
    </row>
    <row r="13" spans="1:35" s="16" customFormat="1" ht="12.9" customHeight="1" x14ac:dyDescent="0.3">
      <c r="A13" s="297"/>
      <c r="B13" s="299">
        <v>2020</v>
      </c>
      <c r="C13" s="295">
        <v>1411876</v>
      </c>
      <c r="D13" s="294">
        <v>1093195</v>
      </c>
      <c r="E13" s="294">
        <v>251483</v>
      </c>
      <c r="F13" s="294">
        <v>28482</v>
      </c>
      <c r="G13" s="294">
        <v>5453</v>
      </c>
      <c r="H13" s="293">
        <v>19666</v>
      </c>
      <c r="I13" s="293">
        <v>12203</v>
      </c>
      <c r="J13" s="292"/>
      <c r="K13" s="49"/>
      <c r="L13" s="205"/>
      <c r="M13" s="195"/>
      <c r="N13" s="195"/>
      <c r="O13" s="195"/>
      <c r="P13" s="195"/>
      <c r="Q13" s="195"/>
      <c r="R13" s="195"/>
      <c r="S13" s="195"/>
      <c r="T13" s="291"/>
      <c r="U13" s="291"/>
      <c r="V13" s="291"/>
      <c r="W13" s="291"/>
      <c r="X13" s="291"/>
      <c r="Y13" s="291"/>
      <c r="Z13" s="291"/>
      <c r="AC13" s="257"/>
      <c r="AD13" s="255"/>
      <c r="AE13" s="255"/>
      <c r="AF13" s="255"/>
      <c r="AG13" s="255"/>
      <c r="AH13" s="256"/>
      <c r="AI13" s="255"/>
    </row>
    <row r="14" spans="1:35" s="16" customFormat="1" ht="12.9" customHeight="1" x14ac:dyDescent="0.3">
      <c r="A14" s="297"/>
      <c r="B14" s="296">
        <v>2021</v>
      </c>
      <c r="C14" s="295">
        <v>1387282</v>
      </c>
      <c r="D14" s="294">
        <v>1096225</v>
      </c>
      <c r="E14" s="294">
        <v>227426</v>
      </c>
      <c r="F14" s="294">
        <v>27119</v>
      </c>
      <c r="G14" s="294">
        <v>5445</v>
      </c>
      <c r="H14" s="293">
        <v>19075</v>
      </c>
      <c r="I14" s="293">
        <v>11992</v>
      </c>
      <c r="J14" s="292"/>
      <c r="K14" s="50"/>
      <c r="L14" s="205"/>
      <c r="M14" s="195"/>
      <c r="N14" s="195"/>
      <c r="O14" s="195"/>
      <c r="P14" s="195"/>
      <c r="Q14" s="195"/>
      <c r="R14" s="195"/>
      <c r="S14" s="195"/>
      <c r="T14" s="291"/>
      <c r="U14" s="298"/>
      <c r="V14" s="291"/>
      <c r="W14" s="291"/>
      <c r="X14" s="291"/>
      <c r="Y14" s="291"/>
      <c r="Z14" s="291"/>
      <c r="AC14" s="257"/>
      <c r="AD14" s="255"/>
      <c r="AE14" s="255"/>
      <c r="AF14" s="255"/>
      <c r="AG14" s="255"/>
      <c r="AH14" s="256"/>
      <c r="AI14" s="255"/>
    </row>
    <row r="15" spans="1:35" s="16" customFormat="1" ht="12.9" customHeight="1" x14ac:dyDescent="0.3">
      <c r="A15" s="297"/>
      <c r="B15" s="296">
        <v>2022</v>
      </c>
      <c r="C15" s="295">
        <v>1391828</v>
      </c>
      <c r="D15" s="294">
        <v>1104304</v>
      </c>
      <c r="E15" s="294">
        <v>224143</v>
      </c>
      <c r="F15" s="294">
        <v>26035</v>
      </c>
      <c r="G15" s="294">
        <v>5451</v>
      </c>
      <c r="H15" s="293">
        <v>19584</v>
      </c>
      <c r="I15" s="293">
        <v>12311</v>
      </c>
      <c r="J15" s="292"/>
      <c r="K15" s="50"/>
      <c r="L15" s="205"/>
      <c r="M15" s="195"/>
      <c r="N15" s="195"/>
      <c r="O15" s="195"/>
      <c r="P15" s="195"/>
      <c r="Q15" s="195"/>
      <c r="R15" s="195"/>
      <c r="S15" s="195"/>
      <c r="T15" s="291"/>
      <c r="U15" s="291"/>
      <c r="V15" s="291"/>
      <c r="W15" s="291"/>
      <c r="X15" s="291"/>
      <c r="Y15" s="291"/>
      <c r="Z15" s="291"/>
      <c r="AC15" s="257"/>
      <c r="AD15" s="255"/>
      <c r="AE15" s="255"/>
      <c r="AF15" s="255"/>
      <c r="AG15" s="255"/>
      <c r="AH15" s="256"/>
      <c r="AI15" s="255"/>
    </row>
    <row r="16" spans="1:35" s="266" customFormat="1" ht="12.9" customHeight="1" x14ac:dyDescent="0.3">
      <c r="A16" s="284" t="s">
        <v>20</v>
      </c>
      <c r="B16" s="283">
        <v>2018</v>
      </c>
      <c r="C16" s="282">
        <v>165519</v>
      </c>
      <c r="D16" s="281">
        <v>138806</v>
      </c>
      <c r="E16" s="281">
        <v>19933</v>
      </c>
      <c r="F16" s="281">
        <v>2617</v>
      </c>
      <c r="G16" s="281">
        <v>591</v>
      </c>
      <c r="H16" s="280">
        <v>1969</v>
      </c>
      <c r="I16" s="280">
        <v>1483</v>
      </c>
      <c r="J16" s="267"/>
      <c r="K16" s="41"/>
      <c r="L16" s="195"/>
      <c r="M16" s="195"/>
      <c r="N16" s="195"/>
      <c r="O16" s="195"/>
      <c r="P16" s="195"/>
      <c r="Q16" s="195"/>
      <c r="R16" s="195"/>
      <c r="S16" s="195"/>
      <c r="T16" s="288"/>
      <c r="U16" s="288"/>
      <c r="V16" s="288"/>
      <c r="W16" s="288"/>
      <c r="X16" s="288"/>
      <c r="Y16" s="288"/>
      <c r="Z16" s="288"/>
      <c r="AA16" s="16"/>
      <c r="AB16" s="16"/>
      <c r="AC16" s="257"/>
      <c r="AD16" s="255"/>
      <c r="AE16" s="255"/>
      <c r="AF16" s="255"/>
      <c r="AG16" s="256"/>
      <c r="AH16" s="256"/>
      <c r="AI16" s="255"/>
    </row>
    <row r="17" spans="1:35" s="266" customFormat="1" ht="12.9" customHeight="1" x14ac:dyDescent="0.3">
      <c r="A17" s="277"/>
      <c r="B17" s="279">
        <v>2019</v>
      </c>
      <c r="C17" s="275">
        <v>167916</v>
      </c>
      <c r="D17" s="274">
        <v>141589</v>
      </c>
      <c r="E17" s="274">
        <v>19964</v>
      </c>
      <c r="F17" s="274">
        <v>2490</v>
      </c>
      <c r="G17" s="274">
        <v>563</v>
      </c>
      <c r="H17" s="273">
        <v>1907</v>
      </c>
      <c r="I17" s="273">
        <v>1291</v>
      </c>
      <c r="J17" s="267"/>
      <c r="K17" s="47"/>
      <c r="L17" s="195"/>
      <c r="M17" s="195"/>
      <c r="N17" s="195"/>
      <c r="O17" s="195"/>
      <c r="P17" s="195"/>
      <c r="Q17" s="195"/>
      <c r="R17" s="195"/>
      <c r="S17" s="195"/>
      <c r="T17" s="288"/>
      <c r="U17" s="288"/>
      <c r="V17" s="290"/>
      <c r="W17" s="288"/>
      <c r="X17" s="288"/>
      <c r="Y17" s="288"/>
      <c r="Z17" s="290"/>
      <c r="AA17" s="16"/>
      <c r="AB17" s="16"/>
      <c r="AC17" s="257"/>
      <c r="AD17" s="255"/>
      <c r="AE17" s="255"/>
      <c r="AF17" s="255"/>
      <c r="AG17" s="255"/>
      <c r="AH17" s="256"/>
      <c r="AI17" s="255"/>
    </row>
    <row r="18" spans="1:35" s="266" customFormat="1" ht="12.9" customHeight="1" x14ac:dyDescent="0.3">
      <c r="A18" s="289"/>
      <c r="B18" s="278">
        <v>2020</v>
      </c>
      <c r="C18" s="275">
        <v>169162</v>
      </c>
      <c r="D18" s="274">
        <v>142753</v>
      </c>
      <c r="E18" s="274">
        <v>20254</v>
      </c>
      <c r="F18" s="274">
        <v>2445</v>
      </c>
      <c r="G18" s="274">
        <v>532</v>
      </c>
      <c r="H18" s="273">
        <v>1891</v>
      </c>
      <c r="I18" s="273">
        <v>1183</v>
      </c>
      <c r="J18" s="267"/>
      <c r="K18" s="49"/>
      <c r="L18" s="195"/>
      <c r="M18" s="195"/>
      <c r="N18" s="195"/>
      <c r="O18" s="195"/>
      <c r="P18" s="195"/>
      <c r="Q18" s="195"/>
      <c r="R18" s="195"/>
      <c r="S18" s="195"/>
      <c r="T18" s="288"/>
      <c r="U18" s="288"/>
      <c r="V18" s="288"/>
      <c r="W18" s="288"/>
      <c r="X18" s="288"/>
      <c r="Y18" s="288"/>
      <c r="Z18" s="288"/>
      <c r="AA18" s="16"/>
      <c r="AB18" s="16"/>
      <c r="AC18" s="257"/>
      <c r="AD18" s="255"/>
      <c r="AE18" s="255"/>
      <c r="AF18" s="255"/>
      <c r="AG18" s="255"/>
      <c r="AH18" s="256"/>
      <c r="AI18" s="255"/>
    </row>
    <row r="19" spans="1:35" s="266" customFormat="1" ht="12.9" customHeight="1" x14ac:dyDescent="0.3">
      <c r="A19" s="277"/>
      <c r="B19" s="276">
        <v>2021</v>
      </c>
      <c r="C19" s="275">
        <v>168137</v>
      </c>
      <c r="D19" s="274">
        <v>143659</v>
      </c>
      <c r="E19" s="274">
        <v>18624</v>
      </c>
      <c r="F19" s="274">
        <v>2295</v>
      </c>
      <c r="G19" s="274">
        <v>523</v>
      </c>
      <c r="H19" s="273">
        <v>1849</v>
      </c>
      <c r="I19" s="273">
        <v>1187</v>
      </c>
      <c r="J19" s="267"/>
      <c r="K19" s="50"/>
      <c r="L19" s="195"/>
      <c r="M19" s="195"/>
      <c r="N19" s="195"/>
      <c r="O19" s="195"/>
      <c r="P19" s="195"/>
      <c r="Q19" s="195"/>
      <c r="R19" s="195"/>
      <c r="S19" s="195"/>
      <c r="T19" s="288"/>
      <c r="U19" s="288"/>
      <c r="V19" s="288"/>
      <c r="W19" s="288"/>
      <c r="X19" s="288"/>
      <c r="Y19" s="288"/>
      <c r="Z19" s="288"/>
      <c r="AA19" s="16"/>
      <c r="AB19" s="16"/>
      <c r="AC19" s="257"/>
      <c r="AD19" s="255"/>
      <c r="AE19" s="255"/>
      <c r="AF19" s="255"/>
      <c r="AG19" s="255"/>
      <c r="AH19" s="256"/>
      <c r="AI19" s="255"/>
    </row>
    <row r="20" spans="1:35" s="266" customFormat="1" ht="12.9" customHeight="1" x14ac:dyDescent="0.3">
      <c r="A20" s="272"/>
      <c r="B20" s="271">
        <v>2022</v>
      </c>
      <c r="C20" s="270">
        <v>169414</v>
      </c>
      <c r="D20" s="269">
        <v>144673</v>
      </c>
      <c r="E20" s="269">
        <v>18727</v>
      </c>
      <c r="F20" s="269">
        <v>2234</v>
      </c>
      <c r="G20" s="269">
        <v>544</v>
      </c>
      <c r="H20" s="268">
        <v>1937</v>
      </c>
      <c r="I20" s="268">
        <v>1299</v>
      </c>
      <c r="J20" s="267"/>
      <c r="K20" s="50"/>
      <c r="L20" s="195"/>
      <c r="M20" s="195"/>
      <c r="N20" s="195"/>
      <c r="O20" s="195"/>
      <c r="P20" s="195"/>
      <c r="Q20" s="195"/>
      <c r="R20" s="195"/>
      <c r="S20" s="195"/>
      <c r="T20" s="288"/>
      <c r="U20" s="288"/>
      <c r="V20" s="288"/>
      <c r="W20" s="288"/>
      <c r="X20" s="288"/>
      <c r="Y20" s="288"/>
      <c r="Z20" s="288"/>
      <c r="AA20" s="16"/>
      <c r="AB20" s="16"/>
      <c r="AC20" s="257"/>
      <c r="AD20" s="255"/>
      <c r="AE20" s="255"/>
      <c r="AF20" s="255"/>
      <c r="AG20" s="255"/>
      <c r="AH20" s="256"/>
      <c r="AI20" s="255"/>
    </row>
    <row r="21" spans="1:35" s="87" customFormat="1" ht="12.9" customHeight="1" x14ac:dyDescent="0.3">
      <c r="A21" s="69" t="s">
        <v>21</v>
      </c>
      <c r="B21" s="265">
        <v>2018</v>
      </c>
      <c r="C21" s="188">
        <v>165519</v>
      </c>
      <c r="D21" s="187">
        <v>138806</v>
      </c>
      <c r="E21" s="187">
        <v>19933</v>
      </c>
      <c r="F21" s="187">
        <v>2617</v>
      </c>
      <c r="G21" s="187">
        <v>591</v>
      </c>
      <c r="H21" s="259">
        <v>1969</v>
      </c>
      <c r="I21" s="259">
        <v>1483</v>
      </c>
      <c r="J21" s="258"/>
      <c r="K21" s="41"/>
      <c r="L21" s="185"/>
      <c r="M21" s="185"/>
      <c r="N21" s="185"/>
      <c r="O21" s="185"/>
      <c r="P21" s="185"/>
      <c r="Q21" s="185"/>
      <c r="R21" s="185"/>
      <c r="S21" s="185"/>
      <c r="T21" s="16"/>
      <c r="U21" s="16"/>
      <c r="V21" s="16"/>
      <c r="AC21" s="257"/>
      <c r="AD21" s="255"/>
      <c r="AE21" s="255"/>
      <c r="AF21" s="255"/>
      <c r="AG21" s="256"/>
      <c r="AH21" s="256"/>
      <c r="AI21" s="255"/>
    </row>
    <row r="22" spans="1:35" s="87" customFormat="1" ht="12.9" customHeight="1" x14ac:dyDescent="0.3">
      <c r="A22" s="69"/>
      <c r="B22" s="262">
        <v>2019</v>
      </c>
      <c r="C22" s="188">
        <v>167916</v>
      </c>
      <c r="D22" s="187">
        <v>141589</v>
      </c>
      <c r="E22" s="187">
        <v>19964</v>
      </c>
      <c r="F22" s="187">
        <v>2490</v>
      </c>
      <c r="G22" s="187">
        <v>563</v>
      </c>
      <c r="H22" s="259">
        <v>1907</v>
      </c>
      <c r="I22" s="259">
        <v>1291</v>
      </c>
      <c r="J22" s="258"/>
      <c r="K22" s="47"/>
      <c r="L22" s="185"/>
      <c r="M22" s="185"/>
      <c r="N22" s="185"/>
      <c r="O22" s="185"/>
      <c r="P22" s="185"/>
      <c r="Q22" s="185"/>
      <c r="R22" s="185"/>
      <c r="S22" s="185"/>
      <c r="T22" s="16"/>
      <c r="U22" s="16"/>
      <c r="V22" s="16"/>
      <c r="AC22" s="257"/>
      <c r="AD22" s="255"/>
      <c r="AE22" s="255"/>
      <c r="AF22" s="255"/>
      <c r="AG22" s="255"/>
      <c r="AH22" s="256"/>
      <c r="AI22" s="255"/>
    </row>
    <row r="23" spans="1:35" s="87" customFormat="1" ht="12.9" customHeight="1" x14ac:dyDescent="0.3">
      <c r="A23" s="69"/>
      <c r="B23" s="261">
        <v>2020</v>
      </c>
      <c r="C23" s="188">
        <v>169162</v>
      </c>
      <c r="D23" s="187">
        <v>142753</v>
      </c>
      <c r="E23" s="187">
        <v>20254</v>
      </c>
      <c r="F23" s="187">
        <v>2445</v>
      </c>
      <c r="G23" s="187">
        <v>532</v>
      </c>
      <c r="H23" s="259">
        <v>1891</v>
      </c>
      <c r="I23" s="259">
        <v>1183</v>
      </c>
      <c r="J23" s="258"/>
      <c r="K23" s="49"/>
      <c r="L23" s="185"/>
      <c r="M23" s="185"/>
      <c r="N23" s="185"/>
      <c r="O23" s="185"/>
      <c r="P23" s="185"/>
      <c r="Q23" s="185"/>
      <c r="R23" s="185"/>
      <c r="S23" s="185"/>
      <c r="T23" s="16"/>
      <c r="U23" s="16"/>
      <c r="V23" s="16"/>
      <c r="AC23" s="257"/>
      <c r="AD23" s="255"/>
      <c r="AE23" s="255"/>
      <c r="AF23" s="255"/>
      <c r="AG23" s="255"/>
      <c r="AH23" s="256"/>
      <c r="AI23" s="255"/>
    </row>
    <row r="24" spans="1:35" s="87" customFormat="1" ht="12.9" customHeight="1" x14ac:dyDescent="0.3">
      <c r="A24" s="69"/>
      <c r="B24" s="260">
        <v>2021</v>
      </c>
      <c r="C24" s="188">
        <v>168137</v>
      </c>
      <c r="D24" s="187">
        <v>143659</v>
      </c>
      <c r="E24" s="187">
        <v>18624</v>
      </c>
      <c r="F24" s="187">
        <v>2295</v>
      </c>
      <c r="G24" s="187">
        <v>523</v>
      </c>
      <c r="H24" s="259">
        <v>1849</v>
      </c>
      <c r="I24" s="259">
        <v>1187</v>
      </c>
      <c r="J24" s="258"/>
      <c r="K24" s="50"/>
      <c r="L24" s="185"/>
      <c r="M24" s="185"/>
      <c r="N24" s="185"/>
      <c r="O24" s="185"/>
      <c r="P24" s="185"/>
      <c r="Q24" s="185"/>
      <c r="R24" s="185"/>
      <c r="S24" s="185"/>
      <c r="T24" s="16"/>
      <c r="U24" s="16"/>
      <c r="V24" s="16"/>
      <c r="AC24" s="257"/>
      <c r="AD24" s="255"/>
      <c r="AE24" s="255"/>
      <c r="AF24" s="255"/>
      <c r="AG24" s="255"/>
      <c r="AH24" s="256"/>
      <c r="AI24" s="255"/>
    </row>
    <row r="25" spans="1:35" s="87" customFormat="1" ht="12.9" customHeight="1" x14ac:dyDescent="0.3">
      <c r="A25" s="69"/>
      <c r="B25" s="260">
        <v>2022</v>
      </c>
      <c r="C25" s="188">
        <v>169414</v>
      </c>
      <c r="D25" s="187">
        <v>144673</v>
      </c>
      <c r="E25" s="187">
        <v>18727</v>
      </c>
      <c r="F25" s="187">
        <v>2234</v>
      </c>
      <c r="G25" s="187">
        <v>544</v>
      </c>
      <c r="H25" s="259">
        <v>1937</v>
      </c>
      <c r="I25" s="259">
        <v>1299</v>
      </c>
      <c r="J25" s="258"/>
      <c r="K25" s="50"/>
      <c r="L25" s="185"/>
      <c r="M25" s="185"/>
      <c r="N25" s="185"/>
      <c r="O25" s="185"/>
      <c r="P25" s="185"/>
      <c r="Q25" s="185"/>
      <c r="R25" s="185"/>
      <c r="S25" s="185"/>
      <c r="T25" s="16"/>
      <c r="U25" s="16"/>
      <c r="V25" s="16"/>
      <c r="AC25" s="257"/>
      <c r="AD25" s="255"/>
      <c r="AE25" s="255"/>
      <c r="AF25" s="255"/>
      <c r="AG25" s="255"/>
      <c r="AH25" s="256"/>
      <c r="AI25" s="255"/>
    </row>
    <row r="26" spans="1:35" s="266" customFormat="1" ht="12.9" customHeight="1" x14ac:dyDescent="0.3">
      <c r="A26" s="284" t="s">
        <v>22</v>
      </c>
      <c r="B26" s="283">
        <v>2018</v>
      </c>
      <c r="C26" s="282">
        <v>505996</v>
      </c>
      <c r="D26" s="281">
        <v>387200</v>
      </c>
      <c r="E26" s="281">
        <v>92620</v>
      </c>
      <c r="F26" s="281">
        <v>11271</v>
      </c>
      <c r="G26" s="281">
        <v>1819</v>
      </c>
      <c r="H26" s="280">
        <v>6401</v>
      </c>
      <c r="I26" s="280">
        <v>6067</v>
      </c>
      <c r="J26" s="267"/>
      <c r="K26" s="41"/>
      <c r="L26" s="195"/>
      <c r="M26" s="195"/>
      <c r="N26" s="195"/>
      <c r="O26" s="195"/>
      <c r="P26" s="195"/>
      <c r="Q26" s="267"/>
      <c r="R26" s="267"/>
      <c r="S26" s="267"/>
      <c r="T26" s="16"/>
      <c r="U26" s="16"/>
      <c r="V26" s="16"/>
      <c r="W26" s="16"/>
      <c r="X26" s="16"/>
      <c r="Y26" s="16"/>
      <c r="Z26" s="16"/>
      <c r="AA26" s="16"/>
      <c r="AB26" s="16"/>
      <c r="AC26" s="257"/>
      <c r="AD26" s="255"/>
      <c r="AE26" s="255"/>
      <c r="AF26" s="255"/>
      <c r="AG26" s="256"/>
      <c r="AH26" s="256"/>
      <c r="AI26" s="256"/>
    </row>
    <row r="27" spans="1:35" s="266" customFormat="1" ht="12.9" customHeight="1" x14ac:dyDescent="0.3">
      <c r="A27" s="277"/>
      <c r="B27" s="279">
        <v>2019</v>
      </c>
      <c r="C27" s="275">
        <v>510536</v>
      </c>
      <c r="D27" s="274">
        <v>393721</v>
      </c>
      <c r="E27" s="274">
        <v>92185</v>
      </c>
      <c r="F27" s="274">
        <v>10588</v>
      </c>
      <c r="G27" s="274">
        <v>1805</v>
      </c>
      <c r="H27" s="273">
        <v>6162</v>
      </c>
      <c r="I27" s="273">
        <v>5506</v>
      </c>
      <c r="J27" s="267"/>
      <c r="K27" s="47"/>
      <c r="L27" s="195"/>
      <c r="M27" s="195"/>
      <c r="N27" s="195"/>
      <c r="O27" s="195"/>
      <c r="P27" s="195"/>
      <c r="Q27" s="267"/>
      <c r="R27" s="267"/>
      <c r="S27" s="267"/>
      <c r="T27" s="16"/>
      <c r="U27" s="16"/>
      <c r="V27" s="16"/>
      <c r="W27" s="16"/>
      <c r="X27" s="16"/>
      <c r="Y27" s="16"/>
      <c r="Z27" s="16"/>
      <c r="AA27" s="16"/>
      <c r="AB27" s="16"/>
      <c r="AC27" s="257"/>
      <c r="AD27" s="255"/>
      <c r="AE27" s="255"/>
      <c r="AF27" s="255"/>
      <c r="AG27" s="255"/>
      <c r="AH27" s="256"/>
      <c r="AI27" s="256"/>
    </row>
    <row r="28" spans="1:35" s="266" customFormat="1" ht="12.9" customHeight="1" x14ac:dyDescent="0.3">
      <c r="A28" s="277"/>
      <c r="B28" s="278">
        <v>2020</v>
      </c>
      <c r="C28" s="275">
        <v>511792</v>
      </c>
      <c r="D28" s="274">
        <v>395586</v>
      </c>
      <c r="E28" s="274">
        <v>92727</v>
      </c>
      <c r="F28" s="274">
        <v>10233</v>
      </c>
      <c r="G28" s="274">
        <v>1756</v>
      </c>
      <c r="H28" s="273">
        <v>6016</v>
      </c>
      <c r="I28" s="273">
        <v>4983</v>
      </c>
      <c r="J28" s="267"/>
      <c r="K28" s="49"/>
      <c r="L28" s="195"/>
      <c r="M28" s="195"/>
      <c r="N28" s="195"/>
      <c r="O28" s="195"/>
      <c r="P28" s="195"/>
      <c r="Q28" s="267"/>
      <c r="R28" s="267"/>
      <c r="S28" s="267"/>
      <c r="T28" s="16"/>
      <c r="U28" s="16"/>
      <c r="V28" s="16"/>
      <c r="W28" s="16"/>
      <c r="X28" s="16"/>
      <c r="Y28" s="16"/>
      <c r="Z28" s="16"/>
      <c r="AA28" s="16"/>
      <c r="AB28" s="16"/>
      <c r="AC28" s="257"/>
      <c r="AD28" s="255"/>
      <c r="AE28" s="255"/>
      <c r="AF28" s="255"/>
      <c r="AG28" s="255"/>
      <c r="AH28" s="256"/>
      <c r="AI28" s="256"/>
    </row>
    <row r="29" spans="1:35" s="266" customFormat="1" ht="12.9" customHeight="1" x14ac:dyDescent="0.3">
      <c r="A29" s="277"/>
      <c r="B29" s="276">
        <v>2021</v>
      </c>
      <c r="C29" s="275">
        <v>502478</v>
      </c>
      <c r="D29" s="274">
        <v>395956</v>
      </c>
      <c r="E29" s="274">
        <v>84352</v>
      </c>
      <c r="F29" s="274">
        <v>9734</v>
      </c>
      <c r="G29" s="274">
        <v>1766</v>
      </c>
      <c r="H29" s="273">
        <v>5868</v>
      </c>
      <c r="I29" s="273">
        <v>4802</v>
      </c>
      <c r="J29" s="267"/>
      <c r="K29" s="50"/>
      <c r="L29" s="195"/>
      <c r="M29" s="195"/>
      <c r="N29" s="195"/>
      <c r="O29" s="195"/>
      <c r="P29" s="195"/>
      <c r="Q29" s="267"/>
      <c r="R29" s="267"/>
      <c r="S29" s="267"/>
      <c r="T29" s="16"/>
      <c r="U29" s="16"/>
      <c r="V29" s="16"/>
      <c r="W29" s="16"/>
      <c r="X29" s="16"/>
      <c r="Y29" s="16"/>
      <c r="Z29" s="16"/>
      <c r="AA29" s="16"/>
      <c r="AB29" s="16"/>
      <c r="AC29" s="257"/>
      <c r="AD29" s="255"/>
      <c r="AE29" s="255"/>
      <c r="AF29" s="255"/>
      <c r="AG29" s="255"/>
      <c r="AH29" s="256"/>
      <c r="AI29" s="256"/>
    </row>
    <row r="30" spans="1:35" s="266" customFormat="1" ht="12.9" customHeight="1" x14ac:dyDescent="0.3">
      <c r="A30" s="272"/>
      <c r="B30" s="271">
        <v>2022</v>
      </c>
      <c r="C30" s="270">
        <v>504240</v>
      </c>
      <c r="D30" s="269">
        <v>399028</v>
      </c>
      <c r="E30" s="269">
        <v>83224</v>
      </c>
      <c r="F30" s="269">
        <v>9189</v>
      </c>
      <c r="G30" s="269">
        <v>1749</v>
      </c>
      <c r="H30" s="268">
        <v>6079</v>
      </c>
      <c r="I30" s="268">
        <v>4971</v>
      </c>
      <c r="J30" s="267"/>
      <c r="K30" s="50"/>
      <c r="L30" s="195"/>
      <c r="M30" s="195"/>
      <c r="N30" s="195"/>
      <c r="O30" s="195"/>
      <c r="P30" s="195"/>
      <c r="Q30" s="267"/>
      <c r="R30" s="267"/>
      <c r="S30" s="267"/>
      <c r="T30" s="16"/>
      <c r="U30" s="16"/>
      <c r="V30" s="16"/>
      <c r="W30" s="16"/>
      <c r="X30" s="16"/>
      <c r="Y30" s="16"/>
      <c r="Z30" s="16"/>
      <c r="AA30" s="16"/>
      <c r="AB30" s="16"/>
      <c r="AC30" s="257"/>
      <c r="AD30" s="255"/>
      <c r="AE30" s="255"/>
      <c r="AF30" s="255"/>
      <c r="AG30" s="255"/>
      <c r="AH30" s="256"/>
      <c r="AI30" s="256"/>
    </row>
    <row r="31" spans="1:35" s="87" customFormat="1" ht="12.9" customHeight="1" x14ac:dyDescent="0.3">
      <c r="A31" s="69" t="s">
        <v>23</v>
      </c>
      <c r="B31" s="265">
        <v>2018</v>
      </c>
      <c r="C31" s="188">
        <v>151126</v>
      </c>
      <c r="D31" s="187">
        <v>114471</v>
      </c>
      <c r="E31" s="187">
        <v>28840</v>
      </c>
      <c r="F31" s="187">
        <v>3308</v>
      </c>
      <c r="G31" s="187">
        <v>555</v>
      </c>
      <c r="H31" s="259">
        <v>1954</v>
      </c>
      <c r="I31" s="259">
        <v>1819</v>
      </c>
      <c r="J31" s="258"/>
      <c r="K31" s="41"/>
      <c r="L31" s="185"/>
      <c r="M31" s="185"/>
      <c r="N31" s="185"/>
      <c r="O31" s="185"/>
      <c r="P31" s="185"/>
      <c r="Q31" s="258"/>
      <c r="R31" s="258"/>
      <c r="S31" s="258"/>
      <c r="T31" s="16"/>
      <c r="U31" s="16"/>
      <c r="V31" s="16"/>
      <c r="AC31" s="257"/>
      <c r="AD31" s="255"/>
      <c r="AE31" s="255"/>
      <c r="AF31" s="255"/>
      <c r="AG31" s="256"/>
      <c r="AH31" s="256"/>
      <c r="AI31" s="255"/>
    </row>
    <row r="32" spans="1:35" s="87" customFormat="1" ht="12.9" customHeight="1" x14ac:dyDescent="0.3">
      <c r="A32" s="69"/>
      <c r="B32" s="262">
        <v>2019</v>
      </c>
      <c r="C32" s="188">
        <v>153206</v>
      </c>
      <c r="D32" s="187">
        <v>116814</v>
      </c>
      <c r="E32" s="187">
        <v>29024</v>
      </c>
      <c r="F32" s="187">
        <v>3137</v>
      </c>
      <c r="G32" s="187">
        <v>559</v>
      </c>
      <c r="H32" s="259">
        <v>1876</v>
      </c>
      <c r="I32" s="259">
        <v>1631</v>
      </c>
      <c r="J32" s="258"/>
      <c r="K32" s="47"/>
      <c r="L32" s="185"/>
      <c r="M32" s="185"/>
      <c r="N32" s="185"/>
      <c r="O32" s="185"/>
      <c r="P32" s="185"/>
      <c r="Q32" s="258"/>
      <c r="R32" s="258"/>
      <c r="S32" s="258"/>
      <c r="T32" s="16"/>
      <c r="U32" s="16"/>
      <c r="V32" s="16"/>
      <c r="AC32" s="257"/>
      <c r="AD32" s="255"/>
      <c r="AE32" s="255"/>
      <c r="AF32" s="255"/>
      <c r="AG32" s="255"/>
      <c r="AH32" s="256"/>
      <c r="AI32" s="255"/>
    </row>
    <row r="33" spans="1:35" s="87" customFormat="1" ht="12.9" customHeight="1" x14ac:dyDescent="0.3">
      <c r="A33" s="69"/>
      <c r="B33" s="261">
        <v>2020</v>
      </c>
      <c r="C33" s="188">
        <v>153970</v>
      </c>
      <c r="D33" s="187">
        <v>117524</v>
      </c>
      <c r="E33" s="187">
        <v>29377</v>
      </c>
      <c r="F33" s="187">
        <v>3043</v>
      </c>
      <c r="G33" s="187">
        <v>543</v>
      </c>
      <c r="H33" s="259">
        <v>1851</v>
      </c>
      <c r="I33" s="259">
        <v>1484</v>
      </c>
      <c r="J33" s="258"/>
      <c r="K33" s="49"/>
      <c r="L33" s="185"/>
      <c r="M33" s="185"/>
      <c r="N33" s="185"/>
      <c r="O33" s="185"/>
      <c r="P33" s="185"/>
      <c r="Q33" s="258"/>
      <c r="R33" s="258"/>
      <c r="S33" s="258"/>
      <c r="T33" s="16"/>
      <c r="U33" s="16"/>
      <c r="V33" s="16"/>
      <c r="AC33" s="257"/>
      <c r="AD33" s="255"/>
      <c r="AE33" s="255"/>
      <c r="AF33" s="255"/>
      <c r="AG33" s="255"/>
      <c r="AH33" s="256"/>
      <c r="AI33" s="255"/>
    </row>
    <row r="34" spans="1:35" s="87" customFormat="1" ht="12.9" customHeight="1" x14ac:dyDescent="0.3">
      <c r="A34" s="69"/>
      <c r="B34" s="260">
        <v>2021</v>
      </c>
      <c r="C34" s="188">
        <v>151837</v>
      </c>
      <c r="D34" s="187">
        <v>118086</v>
      </c>
      <c r="E34" s="187">
        <v>27023</v>
      </c>
      <c r="F34" s="187">
        <v>2919</v>
      </c>
      <c r="G34" s="187">
        <v>552</v>
      </c>
      <c r="H34" s="259">
        <v>1809</v>
      </c>
      <c r="I34" s="259">
        <v>1448</v>
      </c>
      <c r="J34" s="258"/>
      <c r="K34" s="50"/>
      <c r="L34" s="185"/>
      <c r="M34" s="185"/>
      <c r="N34" s="185"/>
      <c r="O34" s="185"/>
      <c r="P34" s="185"/>
      <c r="Q34" s="258"/>
      <c r="R34" s="258"/>
      <c r="S34" s="258"/>
      <c r="T34" s="16"/>
      <c r="U34" s="16"/>
      <c r="V34" s="16"/>
      <c r="AC34" s="257"/>
      <c r="AD34" s="255"/>
      <c r="AE34" s="255"/>
      <c r="AF34" s="255"/>
      <c r="AG34" s="255"/>
      <c r="AH34" s="256"/>
      <c r="AI34" s="255"/>
    </row>
    <row r="35" spans="1:35" s="87" customFormat="1" ht="12.9" customHeight="1" x14ac:dyDescent="0.3">
      <c r="A35" s="69"/>
      <c r="B35" s="260">
        <v>2022</v>
      </c>
      <c r="C35" s="194">
        <v>152978</v>
      </c>
      <c r="D35" s="193">
        <v>119238</v>
      </c>
      <c r="E35" s="193">
        <v>27034</v>
      </c>
      <c r="F35" s="193">
        <v>2783</v>
      </c>
      <c r="G35" s="193">
        <v>562</v>
      </c>
      <c r="H35" s="287">
        <v>1848</v>
      </c>
      <c r="I35" s="287">
        <v>1513</v>
      </c>
      <c r="J35" s="258"/>
      <c r="K35" s="50"/>
      <c r="L35" s="185"/>
      <c r="M35" s="185"/>
      <c r="N35" s="185"/>
      <c r="O35" s="185"/>
      <c r="P35" s="185"/>
      <c r="Q35" s="258"/>
      <c r="R35" s="258"/>
      <c r="S35" s="258"/>
      <c r="T35" s="16"/>
      <c r="U35" s="16"/>
      <c r="V35" s="16"/>
      <c r="AC35" s="257"/>
      <c r="AD35" s="255"/>
      <c r="AE35" s="255"/>
      <c r="AF35" s="255"/>
      <c r="AG35" s="255"/>
      <c r="AH35" s="256"/>
      <c r="AI35" s="255"/>
    </row>
    <row r="36" spans="1:35" s="87" customFormat="1" ht="12.9" customHeight="1" x14ac:dyDescent="0.3">
      <c r="A36" s="63" t="s">
        <v>24</v>
      </c>
      <c r="B36" s="264">
        <v>2018</v>
      </c>
      <c r="C36" s="191">
        <v>166303</v>
      </c>
      <c r="D36" s="190">
        <v>128106</v>
      </c>
      <c r="E36" s="190">
        <v>30845</v>
      </c>
      <c r="F36" s="190">
        <v>2876</v>
      </c>
      <c r="G36" s="190">
        <v>526</v>
      </c>
      <c r="H36" s="263">
        <v>1977</v>
      </c>
      <c r="I36" s="263">
        <v>1863</v>
      </c>
      <c r="J36" s="258"/>
      <c r="K36" s="41"/>
      <c r="L36" s="185"/>
      <c r="M36" s="185"/>
      <c r="N36" s="185"/>
      <c r="O36" s="185"/>
      <c r="P36" s="185"/>
      <c r="Q36" s="258"/>
      <c r="R36" s="258"/>
      <c r="S36" s="258"/>
      <c r="T36" s="16"/>
      <c r="U36" s="16"/>
      <c r="V36" s="16"/>
      <c r="AC36" s="257"/>
      <c r="AD36" s="255"/>
      <c r="AE36" s="255"/>
      <c r="AF36" s="255"/>
      <c r="AG36" s="256"/>
      <c r="AH36" s="256"/>
      <c r="AI36" s="255"/>
    </row>
    <row r="37" spans="1:35" s="87" customFormat="1" ht="12.9" customHeight="1" x14ac:dyDescent="0.3">
      <c r="A37" s="69"/>
      <c r="B37" s="262">
        <v>2019</v>
      </c>
      <c r="C37" s="188">
        <v>167651</v>
      </c>
      <c r="D37" s="187">
        <v>130189</v>
      </c>
      <c r="E37" s="187">
        <v>30523</v>
      </c>
      <c r="F37" s="187">
        <v>2708</v>
      </c>
      <c r="G37" s="187">
        <v>535</v>
      </c>
      <c r="H37" s="259">
        <v>1910</v>
      </c>
      <c r="I37" s="259">
        <v>1684</v>
      </c>
      <c r="J37" s="258"/>
      <c r="K37" s="47"/>
      <c r="L37" s="185"/>
      <c r="M37" s="185"/>
      <c r="N37" s="185"/>
      <c r="O37" s="185"/>
      <c r="P37" s="185"/>
      <c r="Q37" s="258"/>
      <c r="R37" s="258"/>
      <c r="S37" s="258"/>
      <c r="T37" s="16"/>
      <c r="U37" s="16"/>
      <c r="V37" s="16"/>
      <c r="AC37" s="257"/>
      <c r="AD37" s="255"/>
      <c r="AE37" s="255"/>
      <c r="AF37" s="255"/>
      <c r="AG37" s="255"/>
      <c r="AH37" s="256"/>
      <c r="AI37" s="255"/>
    </row>
    <row r="38" spans="1:35" s="87" customFormat="1" ht="12.9" customHeight="1" x14ac:dyDescent="0.3">
      <c r="A38" s="69"/>
      <c r="B38" s="261">
        <v>2020</v>
      </c>
      <c r="C38" s="188">
        <v>167913</v>
      </c>
      <c r="D38" s="187">
        <v>130661</v>
      </c>
      <c r="E38" s="187">
        <v>30523</v>
      </c>
      <c r="F38" s="187">
        <v>2678</v>
      </c>
      <c r="G38" s="187">
        <v>523</v>
      </c>
      <c r="H38" s="259">
        <v>1869</v>
      </c>
      <c r="I38" s="259">
        <v>1581</v>
      </c>
      <c r="J38" s="258"/>
      <c r="K38" s="49"/>
      <c r="L38" s="185"/>
      <c r="M38" s="185"/>
      <c r="N38" s="185"/>
      <c r="O38" s="185"/>
      <c r="P38" s="185"/>
      <c r="Q38" s="258"/>
      <c r="R38" s="258"/>
      <c r="S38" s="258"/>
      <c r="T38" s="16"/>
      <c r="U38" s="16"/>
      <c r="V38" s="16"/>
      <c r="AC38" s="257"/>
      <c r="AD38" s="255"/>
      <c r="AE38" s="255"/>
      <c r="AF38" s="255"/>
      <c r="AG38" s="255"/>
      <c r="AH38" s="256"/>
      <c r="AI38" s="255"/>
    </row>
    <row r="39" spans="1:35" s="87" customFormat="1" ht="12.9" customHeight="1" x14ac:dyDescent="0.3">
      <c r="A39" s="69"/>
      <c r="B39" s="260">
        <v>2021</v>
      </c>
      <c r="C39" s="188">
        <v>165225</v>
      </c>
      <c r="D39" s="187">
        <v>130747</v>
      </c>
      <c r="E39" s="187">
        <v>28055</v>
      </c>
      <c r="F39" s="187">
        <v>2564</v>
      </c>
      <c r="G39" s="187">
        <v>525</v>
      </c>
      <c r="H39" s="259">
        <v>1800</v>
      </c>
      <c r="I39" s="259">
        <v>1534</v>
      </c>
      <c r="J39" s="258"/>
      <c r="K39" s="50"/>
      <c r="L39" s="185"/>
      <c r="M39" s="185"/>
      <c r="N39" s="185"/>
      <c r="O39" s="185"/>
      <c r="P39" s="185"/>
      <c r="Q39" s="258"/>
      <c r="R39" s="258"/>
      <c r="S39" s="258"/>
      <c r="T39" s="16"/>
      <c r="U39" s="16"/>
      <c r="V39" s="16"/>
      <c r="AC39" s="257"/>
      <c r="AD39" s="255"/>
      <c r="AE39" s="255"/>
      <c r="AF39" s="255"/>
      <c r="AG39" s="255"/>
      <c r="AH39" s="256"/>
      <c r="AI39" s="255"/>
    </row>
    <row r="40" spans="1:35" s="87" customFormat="1" ht="12.9" customHeight="1" x14ac:dyDescent="0.3">
      <c r="A40" s="69"/>
      <c r="B40" s="260">
        <v>2022</v>
      </c>
      <c r="C40" s="194">
        <v>165522</v>
      </c>
      <c r="D40" s="193">
        <v>131599</v>
      </c>
      <c r="E40" s="193">
        <v>27480</v>
      </c>
      <c r="F40" s="193">
        <v>2437</v>
      </c>
      <c r="G40" s="193">
        <v>515</v>
      </c>
      <c r="H40" s="287">
        <v>1903</v>
      </c>
      <c r="I40" s="287">
        <v>1588</v>
      </c>
      <c r="J40" s="258"/>
      <c r="K40" s="50"/>
      <c r="L40" s="185"/>
      <c r="M40" s="185"/>
      <c r="N40" s="185"/>
      <c r="O40" s="185"/>
      <c r="P40" s="185"/>
      <c r="Q40" s="258"/>
      <c r="R40" s="258"/>
      <c r="S40" s="258"/>
      <c r="T40" s="16"/>
      <c r="U40" s="16"/>
      <c r="V40" s="16"/>
      <c r="AC40" s="257"/>
      <c r="AD40" s="255"/>
      <c r="AE40" s="255"/>
      <c r="AF40" s="255"/>
      <c r="AG40" s="255"/>
      <c r="AH40" s="256"/>
      <c r="AI40" s="255"/>
    </row>
    <row r="41" spans="1:35" s="87" customFormat="1" ht="12.9" customHeight="1" x14ac:dyDescent="0.3">
      <c r="A41" s="63" t="s">
        <v>25</v>
      </c>
      <c r="B41" s="264">
        <v>2018</v>
      </c>
      <c r="C41" s="191">
        <v>188567</v>
      </c>
      <c r="D41" s="190">
        <v>144623</v>
      </c>
      <c r="E41" s="190">
        <v>32935</v>
      </c>
      <c r="F41" s="190">
        <v>5087</v>
      </c>
      <c r="G41" s="190">
        <v>738</v>
      </c>
      <c r="H41" s="263">
        <v>2470</v>
      </c>
      <c r="I41" s="263">
        <v>2385</v>
      </c>
      <c r="J41" s="258"/>
      <c r="K41" s="41"/>
      <c r="L41" s="185"/>
      <c r="M41" s="185"/>
      <c r="N41" s="185"/>
      <c r="O41" s="185"/>
      <c r="P41" s="185"/>
      <c r="Q41" s="258"/>
      <c r="R41" s="258"/>
      <c r="S41" s="258"/>
      <c r="T41" s="16"/>
      <c r="U41" s="16"/>
      <c r="V41" s="16"/>
      <c r="AC41" s="257"/>
      <c r="AD41" s="255"/>
      <c r="AE41" s="255"/>
      <c r="AF41" s="255"/>
      <c r="AG41" s="256"/>
      <c r="AH41" s="256"/>
      <c r="AI41" s="255"/>
    </row>
    <row r="42" spans="1:35" s="87" customFormat="1" ht="12.9" customHeight="1" x14ac:dyDescent="0.3">
      <c r="A42" s="69"/>
      <c r="B42" s="262">
        <v>2019</v>
      </c>
      <c r="C42" s="188">
        <v>189679</v>
      </c>
      <c r="D42" s="187">
        <v>146718</v>
      </c>
      <c r="E42" s="187">
        <v>32638</v>
      </c>
      <c r="F42" s="187">
        <v>4743</v>
      </c>
      <c r="G42" s="187">
        <v>711</v>
      </c>
      <c r="H42" s="259">
        <v>2376</v>
      </c>
      <c r="I42" s="259">
        <v>2191</v>
      </c>
      <c r="J42" s="258"/>
      <c r="K42" s="47"/>
      <c r="L42" s="185"/>
      <c r="M42" s="185"/>
      <c r="N42" s="185"/>
      <c r="O42" s="185"/>
      <c r="P42" s="185"/>
      <c r="Q42" s="258"/>
      <c r="R42" s="258"/>
      <c r="S42" s="258"/>
      <c r="T42" s="16"/>
      <c r="U42" s="16"/>
      <c r="V42" s="16"/>
      <c r="AC42" s="257"/>
      <c r="AD42" s="255"/>
      <c r="AE42" s="255"/>
      <c r="AF42" s="255"/>
      <c r="AG42" s="255"/>
      <c r="AH42" s="256"/>
      <c r="AI42" s="255"/>
    </row>
    <row r="43" spans="1:35" s="87" customFormat="1" ht="12.9" customHeight="1" x14ac:dyDescent="0.3">
      <c r="A43" s="69"/>
      <c r="B43" s="261">
        <v>2020</v>
      </c>
      <c r="C43" s="188">
        <v>189909</v>
      </c>
      <c r="D43" s="187">
        <v>147401</v>
      </c>
      <c r="E43" s="187">
        <v>32827</v>
      </c>
      <c r="F43" s="187">
        <v>4512</v>
      </c>
      <c r="G43" s="187">
        <v>690</v>
      </c>
      <c r="H43" s="259">
        <v>2296</v>
      </c>
      <c r="I43" s="259">
        <v>1918</v>
      </c>
      <c r="J43" s="258"/>
      <c r="K43" s="49"/>
      <c r="L43" s="185"/>
      <c r="M43" s="185"/>
      <c r="N43" s="185"/>
      <c r="O43" s="185"/>
      <c r="P43" s="185"/>
      <c r="Q43" s="258"/>
      <c r="R43" s="258"/>
      <c r="S43" s="258"/>
      <c r="T43" s="16"/>
      <c r="U43" s="16"/>
      <c r="V43" s="16"/>
      <c r="AC43" s="257"/>
      <c r="AD43" s="255"/>
      <c r="AE43" s="255"/>
      <c r="AF43" s="255"/>
      <c r="AG43" s="255"/>
      <c r="AH43" s="256"/>
      <c r="AI43" s="255"/>
    </row>
    <row r="44" spans="1:35" s="87" customFormat="1" ht="12.9" customHeight="1" x14ac:dyDescent="0.3">
      <c r="A44" s="69"/>
      <c r="B44" s="260">
        <v>2021</v>
      </c>
      <c r="C44" s="188">
        <v>185416</v>
      </c>
      <c r="D44" s="187">
        <v>147123</v>
      </c>
      <c r="E44" s="187">
        <v>29274</v>
      </c>
      <c r="F44" s="187">
        <v>4251</v>
      </c>
      <c r="G44" s="187">
        <v>689</v>
      </c>
      <c r="H44" s="259">
        <v>2259</v>
      </c>
      <c r="I44" s="259">
        <v>1820</v>
      </c>
      <c r="J44" s="258"/>
      <c r="K44" s="50"/>
      <c r="L44" s="185"/>
      <c r="M44" s="185"/>
      <c r="N44" s="185"/>
      <c r="O44" s="185"/>
      <c r="P44" s="185"/>
      <c r="Q44" s="258"/>
      <c r="R44" s="258"/>
      <c r="S44" s="258"/>
      <c r="T44" s="16"/>
      <c r="U44" s="16"/>
      <c r="V44" s="16"/>
      <c r="AC44" s="257"/>
      <c r="AD44" s="255"/>
      <c r="AE44" s="255"/>
      <c r="AF44" s="255"/>
      <c r="AG44" s="255"/>
      <c r="AH44" s="256"/>
      <c r="AI44" s="255"/>
    </row>
    <row r="45" spans="1:35" s="87" customFormat="1" ht="12.9" customHeight="1" x14ac:dyDescent="0.3">
      <c r="A45" s="69"/>
      <c r="B45" s="260">
        <v>2022</v>
      </c>
      <c r="C45" s="188">
        <v>185740</v>
      </c>
      <c r="D45" s="187">
        <v>148191</v>
      </c>
      <c r="E45" s="187">
        <v>28710</v>
      </c>
      <c r="F45" s="187">
        <v>3969</v>
      </c>
      <c r="G45" s="187">
        <v>672</v>
      </c>
      <c r="H45" s="259">
        <v>2328</v>
      </c>
      <c r="I45" s="259">
        <v>1870</v>
      </c>
      <c r="J45" s="258"/>
      <c r="K45" s="50"/>
      <c r="L45" s="185"/>
      <c r="M45" s="185"/>
      <c r="N45" s="185"/>
      <c r="O45" s="185"/>
      <c r="P45" s="185"/>
      <c r="Q45" s="258"/>
      <c r="R45" s="258"/>
      <c r="S45" s="258"/>
      <c r="T45" s="16"/>
      <c r="U45" s="16"/>
      <c r="V45" s="16"/>
      <c r="AC45" s="257"/>
      <c r="AD45" s="255"/>
      <c r="AE45" s="255"/>
      <c r="AF45" s="255"/>
      <c r="AG45" s="255"/>
      <c r="AH45" s="256"/>
      <c r="AI45" s="255"/>
    </row>
    <row r="46" spans="1:35" s="266" customFormat="1" ht="13.35" customHeight="1" x14ac:dyDescent="0.3">
      <c r="A46" s="284" t="s">
        <v>26</v>
      </c>
      <c r="B46" s="283">
        <v>2018</v>
      </c>
      <c r="C46" s="282">
        <v>346204</v>
      </c>
      <c r="D46" s="281">
        <v>261646</v>
      </c>
      <c r="E46" s="281">
        <v>65480</v>
      </c>
      <c r="F46" s="281">
        <v>7738</v>
      </c>
      <c r="G46" s="281">
        <v>1485</v>
      </c>
      <c r="H46" s="280">
        <v>5550</v>
      </c>
      <c r="I46" s="280">
        <v>3859</v>
      </c>
      <c r="J46" s="267"/>
      <c r="K46" s="41"/>
      <c r="L46" s="195"/>
      <c r="M46" s="195"/>
      <c r="N46" s="195"/>
      <c r="O46" s="195"/>
      <c r="P46" s="195"/>
      <c r="Q46" s="267"/>
      <c r="R46" s="267"/>
      <c r="S46" s="267"/>
      <c r="T46" s="16"/>
      <c r="U46" s="16"/>
      <c r="V46" s="16"/>
      <c r="W46" s="16"/>
      <c r="X46" s="16"/>
      <c r="Y46" s="16"/>
      <c r="Z46" s="16"/>
      <c r="AA46" s="16"/>
      <c r="AB46" s="16"/>
      <c r="AC46" s="257"/>
      <c r="AD46" s="255"/>
      <c r="AE46" s="255"/>
      <c r="AF46" s="255"/>
      <c r="AG46" s="256"/>
      <c r="AH46" s="256"/>
      <c r="AI46" s="256"/>
    </row>
    <row r="47" spans="1:35" s="285" customFormat="1" ht="13.35" customHeight="1" x14ac:dyDescent="0.3">
      <c r="A47" s="286"/>
      <c r="B47" s="279">
        <v>2019</v>
      </c>
      <c r="C47" s="275">
        <v>348934</v>
      </c>
      <c r="D47" s="274">
        <v>265824</v>
      </c>
      <c r="E47" s="274">
        <v>618045</v>
      </c>
      <c r="F47" s="274">
        <v>7368</v>
      </c>
      <c r="G47" s="274">
        <v>1504</v>
      </c>
      <c r="H47" s="273">
        <v>5355</v>
      </c>
      <c r="I47" s="273">
        <v>3287</v>
      </c>
      <c r="J47" s="267"/>
      <c r="K47" s="47"/>
      <c r="L47" s="195"/>
      <c r="M47" s="195"/>
      <c r="N47" s="195"/>
      <c r="O47" s="195"/>
      <c r="P47" s="195"/>
      <c r="Q47" s="267"/>
      <c r="R47" s="267"/>
      <c r="S47" s="267"/>
      <c r="T47" s="16"/>
      <c r="U47" s="16"/>
      <c r="V47" s="16"/>
      <c r="W47" s="87"/>
      <c r="X47" s="87"/>
      <c r="Y47" s="87"/>
      <c r="Z47" s="87"/>
      <c r="AA47" s="87"/>
      <c r="AB47" s="87"/>
      <c r="AC47" s="257"/>
      <c r="AD47" s="255"/>
      <c r="AE47" s="255"/>
      <c r="AF47" s="255"/>
      <c r="AG47" s="255"/>
      <c r="AH47" s="256"/>
      <c r="AI47" s="256"/>
    </row>
    <row r="48" spans="1:35" s="266" customFormat="1" ht="13.35" customHeight="1" x14ac:dyDescent="0.3">
      <c r="A48" s="277"/>
      <c r="B48" s="278">
        <v>2020</v>
      </c>
      <c r="C48" s="275">
        <v>348985</v>
      </c>
      <c r="D48" s="274">
        <v>266540</v>
      </c>
      <c r="E48" s="274">
        <v>64989</v>
      </c>
      <c r="F48" s="274">
        <v>7172</v>
      </c>
      <c r="G48" s="274">
        <v>1494</v>
      </c>
      <c r="H48" s="273">
        <v>5209</v>
      </c>
      <c r="I48" s="273">
        <v>3209</v>
      </c>
      <c r="J48" s="267"/>
      <c r="K48" s="49"/>
      <c r="L48" s="195"/>
      <c r="M48" s="195"/>
      <c r="N48" s="195"/>
      <c r="O48" s="195"/>
      <c r="P48" s="195"/>
      <c r="Q48" s="267"/>
      <c r="R48" s="267"/>
      <c r="S48" s="267"/>
      <c r="T48" s="16"/>
      <c r="U48" s="16"/>
      <c r="V48" s="16"/>
      <c r="W48" s="16"/>
      <c r="X48" s="16"/>
      <c r="Y48" s="16"/>
      <c r="Z48" s="16"/>
      <c r="AA48" s="16"/>
      <c r="AB48" s="16"/>
      <c r="AC48" s="257"/>
      <c r="AD48" s="255"/>
      <c r="AE48" s="255"/>
      <c r="AF48" s="255"/>
      <c r="AG48" s="255"/>
      <c r="AH48" s="256"/>
      <c r="AI48" s="256"/>
    </row>
    <row r="49" spans="1:35" s="266" customFormat="1" ht="13.35" customHeight="1" x14ac:dyDescent="0.3">
      <c r="A49" s="277"/>
      <c r="B49" s="276">
        <v>2021</v>
      </c>
      <c r="C49" s="275">
        <v>342803</v>
      </c>
      <c r="D49" s="274">
        <v>267279</v>
      </c>
      <c r="E49" s="274">
        <v>59103</v>
      </c>
      <c r="F49" s="274">
        <v>6823</v>
      </c>
      <c r="G49" s="274">
        <v>1441</v>
      </c>
      <c r="H49" s="273">
        <v>5009</v>
      </c>
      <c r="I49" s="273">
        <v>3148</v>
      </c>
      <c r="J49" s="267"/>
      <c r="K49" s="50"/>
      <c r="L49" s="195"/>
      <c r="M49" s="195"/>
      <c r="N49" s="195"/>
      <c r="O49" s="195"/>
      <c r="P49" s="195"/>
      <c r="Q49" s="267"/>
      <c r="R49" s="267"/>
      <c r="S49" s="267"/>
      <c r="T49" s="16"/>
      <c r="U49" s="16"/>
      <c r="V49" s="16"/>
      <c r="W49" s="16"/>
      <c r="X49" s="16"/>
      <c r="Y49" s="16"/>
      <c r="Z49" s="16"/>
      <c r="AA49" s="16"/>
      <c r="AB49" s="16"/>
      <c r="AC49" s="257"/>
      <c r="AD49" s="255"/>
      <c r="AE49" s="255"/>
      <c r="AF49" s="255"/>
      <c r="AG49" s="255"/>
      <c r="AH49" s="256"/>
      <c r="AI49" s="256"/>
    </row>
    <row r="50" spans="1:35" s="266" customFormat="1" ht="13.35" customHeight="1" x14ac:dyDescent="0.3">
      <c r="A50" s="272"/>
      <c r="B50" s="271">
        <v>2022</v>
      </c>
      <c r="C50" s="270">
        <v>343421</v>
      </c>
      <c r="D50" s="269">
        <v>269120</v>
      </c>
      <c r="E50" s="269">
        <v>58038</v>
      </c>
      <c r="F50" s="269">
        <v>6555</v>
      </c>
      <c r="G50" s="269">
        <v>1414</v>
      </c>
      <c r="H50" s="268">
        <v>5056</v>
      </c>
      <c r="I50" s="268">
        <v>3238</v>
      </c>
      <c r="J50" s="267"/>
      <c r="K50" s="50"/>
      <c r="L50" s="195"/>
      <c r="M50" s="195"/>
      <c r="N50" s="195"/>
      <c r="O50" s="195"/>
      <c r="P50" s="195"/>
      <c r="Q50" s="267"/>
      <c r="R50" s="267"/>
      <c r="S50" s="267"/>
      <c r="T50" s="16"/>
      <c r="U50" s="16"/>
      <c r="V50" s="16"/>
      <c r="W50" s="16"/>
      <c r="X50" s="16"/>
      <c r="Y50" s="16"/>
      <c r="Z50" s="16"/>
      <c r="AA50" s="16"/>
      <c r="AB50" s="16"/>
      <c r="AC50" s="257"/>
      <c r="AD50" s="255"/>
      <c r="AE50" s="255"/>
      <c r="AF50" s="255"/>
      <c r="AG50" s="255"/>
      <c r="AH50" s="256"/>
      <c r="AI50" s="256"/>
    </row>
    <row r="51" spans="1:35" s="87" customFormat="1" ht="13.35" customHeight="1" x14ac:dyDescent="0.3">
      <c r="A51" s="69" t="s">
        <v>27</v>
      </c>
      <c r="B51" s="265">
        <v>2018</v>
      </c>
      <c r="C51" s="191">
        <v>176215</v>
      </c>
      <c r="D51" s="190">
        <v>130733</v>
      </c>
      <c r="E51" s="190">
        <v>36296</v>
      </c>
      <c r="F51" s="190">
        <v>3571</v>
      </c>
      <c r="G51" s="190">
        <v>831</v>
      </c>
      <c r="H51" s="263">
        <v>2873</v>
      </c>
      <c r="I51" s="263">
        <v>1768</v>
      </c>
      <c r="J51" s="258"/>
      <c r="K51" s="41"/>
      <c r="L51" s="185"/>
      <c r="M51" s="185"/>
      <c r="N51" s="185"/>
      <c r="O51" s="185"/>
      <c r="P51" s="185"/>
      <c r="Q51" s="258"/>
      <c r="R51" s="258"/>
      <c r="S51" s="258"/>
      <c r="T51" s="16"/>
      <c r="U51" s="16"/>
      <c r="V51" s="16"/>
      <c r="AC51" s="257"/>
      <c r="AD51" s="255"/>
      <c r="AE51" s="255"/>
      <c r="AF51" s="255"/>
      <c r="AG51" s="256"/>
      <c r="AH51" s="256"/>
      <c r="AI51" s="255"/>
    </row>
    <row r="52" spans="1:35" s="87" customFormat="1" ht="13.35" customHeight="1" x14ac:dyDescent="0.3">
      <c r="A52" s="69"/>
      <c r="B52" s="262">
        <v>2019</v>
      </c>
      <c r="C52" s="188">
        <v>178144</v>
      </c>
      <c r="D52" s="187">
        <v>133336</v>
      </c>
      <c r="E52" s="187">
        <v>35987</v>
      </c>
      <c r="F52" s="187">
        <v>3448</v>
      </c>
      <c r="G52" s="187">
        <v>857</v>
      </c>
      <c r="H52" s="259">
        <v>2860</v>
      </c>
      <c r="I52" s="259">
        <v>1442</v>
      </c>
      <c r="J52" s="258"/>
      <c r="K52" s="47"/>
      <c r="L52" s="185"/>
      <c r="M52" s="185"/>
      <c r="N52" s="185"/>
      <c r="O52" s="185"/>
      <c r="P52" s="185"/>
      <c r="Q52" s="258"/>
      <c r="R52" s="258"/>
      <c r="S52" s="258"/>
      <c r="T52" s="16"/>
      <c r="U52" s="16"/>
      <c r="V52" s="16"/>
      <c r="AC52" s="257"/>
      <c r="AD52" s="255"/>
      <c r="AE52" s="255"/>
      <c r="AF52" s="255"/>
      <c r="AG52" s="255"/>
      <c r="AH52" s="256"/>
      <c r="AI52" s="255"/>
    </row>
    <row r="53" spans="1:35" s="87" customFormat="1" ht="13.35" customHeight="1" x14ac:dyDescent="0.3">
      <c r="A53" s="69"/>
      <c r="B53" s="261">
        <v>2020</v>
      </c>
      <c r="C53" s="188">
        <v>178337</v>
      </c>
      <c r="D53" s="187">
        <v>133675</v>
      </c>
      <c r="E53" s="187">
        <v>36007</v>
      </c>
      <c r="F53" s="187">
        <v>3417</v>
      </c>
      <c r="G53" s="187">
        <v>869</v>
      </c>
      <c r="H53" s="259">
        <v>2793</v>
      </c>
      <c r="I53" s="259">
        <v>1452</v>
      </c>
      <c r="J53" s="258"/>
      <c r="K53" s="49"/>
      <c r="L53" s="185"/>
      <c r="M53" s="185"/>
      <c r="N53" s="185"/>
      <c r="O53" s="185"/>
      <c r="P53" s="185"/>
      <c r="Q53" s="258"/>
      <c r="R53" s="258"/>
      <c r="S53" s="258"/>
      <c r="T53" s="16"/>
      <c r="U53" s="16"/>
      <c r="V53" s="16"/>
      <c r="AC53" s="257"/>
      <c r="AD53" s="255"/>
      <c r="AE53" s="255"/>
      <c r="AF53" s="255"/>
      <c r="AG53" s="255"/>
      <c r="AH53" s="256"/>
      <c r="AI53" s="255"/>
    </row>
    <row r="54" spans="1:35" s="87" customFormat="1" ht="13.35" customHeight="1" x14ac:dyDescent="0.3">
      <c r="A54" s="69"/>
      <c r="B54" s="260">
        <v>2021</v>
      </c>
      <c r="C54" s="188">
        <v>175577</v>
      </c>
      <c r="D54" s="187">
        <v>134367</v>
      </c>
      <c r="E54" s="187">
        <v>32956</v>
      </c>
      <c r="F54" s="187">
        <v>3321</v>
      </c>
      <c r="G54" s="187">
        <v>837</v>
      </c>
      <c r="H54" s="259">
        <v>2683</v>
      </c>
      <c r="I54" s="259">
        <v>1413</v>
      </c>
      <c r="J54" s="258"/>
      <c r="K54" s="50"/>
      <c r="L54" s="185"/>
      <c r="M54" s="185"/>
      <c r="N54" s="185"/>
      <c r="O54" s="185"/>
      <c r="P54" s="185"/>
      <c r="Q54" s="258"/>
      <c r="R54" s="258"/>
      <c r="S54" s="258"/>
      <c r="T54" s="16"/>
      <c r="U54" s="16"/>
      <c r="V54" s="16"/>
      <c r="AC54" s="257"/>
      <c r="AD54" s="255"/>
      <c r="AE54" s="255"/>
      <c r="AF54" s="255"/>
      <c r="AG54" s="255"/>
      <c r="AH54" s="256"/>
      <c r="AI54" s="255"/>
    </row>
    <row r="55" spans="1:35" s="87" customFormat="1" ht="13.35" customHeight="1" x14ac:dyDescent="0.3">
      <c r="A55" s="69"/>
      <c r="B55" s="260">
        <v>2022</v>
      </c>
      <c r="C55" s="188">
        <v>176305</v>
      </c>
      <c r="D55" s="187">
        <v>135509</v>
      </c>
      <c r="E55" s="187">
        <v>32447</v>
      </c>
      <c r="F55" s="187">
        <v>3224</v>
      </c>
      <c r="G55" s="187">
        <v>823</v>
      </c>
      <c r="H55" s="259">
        <v>2726</v>
      </c>
      <c r="I55" s="259">
        <v>1576</v>
      </c>
      <c r="J55" s="258"/>
      <c r="K55" s="50"/>
      <c r="L55" s="185"/>
      <c r="M55" s="185"/>
      <c r="N55" s="185"/>
      <c r="O55" s="185"/>
      <c r="P55" s="185"/>
      <c r="Q55" s="258"/>
      <c r="R55" s="258"/>
      <c r="S55" s="258"/>
      <c r="T55" s="16"/>
      <c r="U55" s="16"/>
      <c r="V55" s="16"/>
      <c r="AC55" s="257"/>
      <c r="AD55" s="255"/>
      <c r="AE55" s="255"/>
      <c r="AF55" s="255"/>
      <c r="AG55" s="255"/>
      <c r="AH55" s="256"/>
      <c r="AI55" s="255"/>
    </row>
    <row r="56" spans="1:35" s="87" customFormat="1" ht="13.35" customHeight="1" x14ac:dyDescent="0.3">
      <c r="A56" s="63" t="s">
        <v>28</v>
      </c>
      <c r="B56" s="264">
        <v>2018</v>
      </c>
      <c r="C56" s="191">
        <v>169989</v>
      </c>
      <c r="D56" s="190">
        <v>130913</v>
      </c>
      <c r="E56" s="190">
        <v>29184</v>
      </c>
      <c r="F56" s="190">
        <v>4167</v>
      </c>
      <c r="G56" s="190">
        <v>654</v>
      </c>
      <c r="H56" s="263">
        <v>2677</v>
      </c>
      <c r="I56" s="263">
        <v>2091</v>
      </c>
      <c r="J56" s="258"/>
      <c r="K56" s="41"/>
      <c r="L56" s="185"/>
      <c r="M56" s="185"/>
      <c r="N56" s="185"/>
      <c r="O56" s="185"/>
      <c r="P56" s="185"/>
      <c r="Q56" s="258"/>
      <c r="R56" s="258"/>
      <c r="S56" s="258"/>
      <c r="T56" s="16"/>
      <c r="U56" s="16"/>
      <c r="V56" s="16"/>
      <c r="AC56" s="257"/>
      <c r="AD56" s="255"/>
      <c r="AE56" s="255"/>
      <c r="AF56" s="255"/>
      <c r="AG56" s="256"/>
      <c r="AH56" s="256"/>
      <c r="AI56" s="255"/>
    </row>
    <row r="57" spans="1:35" s="87" customFormat="1" ht="13.35" customHeight="1" x14ac:dyDescent="0.3">
      <c r="A57" s="69"/>
      <c r="B57" s="262">
        <v>2019</v>
      </c>
      <c r="C57" s="188">
        <v>170790</v>
      </c>
      <c r="D57" s="187">
        <v>132488</v>
      </c>
      <c r="E57" s="187">
        <v>29121</v>
      </c>
      <c r="F57" s="187">
        <v>3920</v>
      </c>
      <c r="G57" s="187">
        <v>647</v>
      </c>
      <c r="H57" s="259">
        <v>2495</v>
      </c>
      <c r="I57" s="259">
        <v>1845</v>
      </c>
      <c r="J57" s="258"/>
      <c r="K57" s="47"/>
      <c r="L57" s="185"/>
      <c r="M57" s="185"/>
      <c r="N57" s="185"/>
      <c r="O57" s="185"/>
      <c r="P57" s="185"/>
      <c r="Q57" s="258"/>
      <c r="R57" s="258"/>
      <c r="S57" s="258"/>
      <c r="T57" s="16"/>
      <c r="U57" s="16"/>
      <c r="V57" s="16"/>
      <c r="AC57" s="257"/>
      <c r="AD57" s="255"/>
      <c r="AE57" s="255"/>
      <c r="AF57" s="255"/>
      <c r="AG57" s="255"/>
      <c r="AH57" s="256"/>
      <c r="AI57" s="255"/>
    </row>
    <row r="58" spans="1:35" s="87" customFormat="1" ht="13.35" customHeight="1" x14ac:dyDescent="0.3">
      <c r="A58" s="69"/>
      <c r="B58" s="261">
        <v>2020</v>
      </c>
      <c r="C58" s="188">
        <v>170648</v>
      </c>
      <c r="D58" s="187">
        <v>132865</v>
      </c>
      <c r="E58" s="187">
        <v>28982</v>
      </c>
      <c r="F58" s="187">
        <v>3755</v>
      </c>
      <c r="G58" s="187">
        <v>625</v>
      </c>
      <c r="H58" s="259">
        <v>2416</v>
      </c>
      <c r="I58" s="259">
        <v>1757</v>
      </c>
      <c r="J58" s="258"/>
      <c r="K58" s="49"/>
      <c r="L58" s="185"/>
      <c r="M58" s="185"/>
      <c r="N58" s="185"/>
      <c r="O58" s="185"/>
      <c r="P58" s="185"/>
      <c r="Q58" s="258"/>
      <c r="R58" s="258"/>
      <c r="S58" s="258"/>
      <c r="T58" s="16"/>
      <c r="U58" s="16"/>
      <c r="V58" s="16"/>
      <c r="AC58" s="257"/>
      <c r="AD58" s="255"/>
      <c r="AE58" s="255"/>
      <c r="AF58" s="255"/>
      <c r="AG58" s="255"/>
      <c r="AH58" s="256"/>
      <c r="AI58" s="255"/>
    </row>
    <row r="59" spans="1:35" s="87" customFormat="1" ht="13.35" customHeight="1" x14ac:dyDescent="0.3">
      <c r="A59" s="69"/>
      <c r="B59" s="260">
        <v>2021</v>
      </c>
      <c r="C59" s="188">
        <v>167226</v>
      </c>
      <c r="D59" s="187">
        <v>132912</v>
      </c>
      <c r="E59" s="187">
        <v>26147</v>
      </c>
      <c r="F59" s="187">
        <v>3502</v>
      </c>
      <c r="G59" s="187">
        <v>604</v>
      </c>
      <c r="H59" s="259">
        <v>2326</v>
      </c>
      <c r="I59" s="259">
        <v>1735</v>
      </c>
      <c r="J59" s="258"/>
      <c r="K59" s="50"/>
      <c r="L59" s="185"/>
      <c r="M59" s="185"/>
      <c r="N59" s="185"/>
      <c r="O59" s="185"/>
      <c r="P59" s="185"/>
      <c r="Q59" s="258"/>
      <c r="R59" s="258"/>
      <c r="S59" s="258"/>
      <c r="T59" s="16"/>
      <c r="U59" s="16"/>
      <c r="V59" s="16"/>
      <c r="AC59" s="257"/>
      <c r="AD59" s="255"/>
      <c r="AE59" s="255"/>
      <c r="AF59" s="255"/>
      <c r="AG59" s="255"/>
      <c r="AH59" s="256"/>
      <c r="AI59" s="255"/>
    </row>
    <row r="60" spans="1:35" s="87" customFormat="1" ht="13.35" customHeight="1" x14ac:dyDescent="0.3">
      <c r="A60" s="69"/>
      <c r="B60" s="260">
        <v>2022</v>
      </c>
      <c r="C60" s="188">
        <v>167116</v>
      </c>
      <c r="D60" s="187">
        <v>133611</v>
      </c>
      <c r="E60" s="187">
        <v>25591</v>
      </c>
      <c r="F60" s="187">
        <v>3331</v>
      </c>
      <c r="G60" s="187">
        <v>591</v>
      </c>
      <c r="H60" s="259">
        <v>2330</v>
      </c>
      <c r="I60" s="259">
        <v>1662</v>
      </c>
      <c r="J60" s="258"/>
      <c r="K60" s="50"/>
      <c r="L60" s="185"/>
      <c r="M60" s="185"/>
      <c r="N60" s="185"/>
      <c r="O60" s="185"/>
      <c r="P60" s="185"/>
      <c r="Q60" s="258"/>
      <c r="R60" s="258"/>
      <c r="S60" s="258"/>
      <c r="T60" s="16"/>
      <c r="U60" s="16"/>
      <c r="V60" s="16"/>
      <c r="AC60" s="257"/>
      <c r="AD60" s="255"/>
      <c r="AE60" s="255"/>
      <c r="AF60" s="255"/>
      <c r="AG60" s="255"/>
      <c r="AH60" s="256"/>
      <c r="AI60" s="255"/>
    </row>
    <row r="61" spans="1:35" s="266" customFormat="1" ht="13.35" customHeight="1" x14ac:dyDescent="0.3">
      <c r="A61" s="284" t="s">
        <v>29</v>
      </c>
      <c r="B61" s="283">
        <v>2018</v>
      </c>
      <c r="C61" s="282">
        <v>378513</v>
      </c>
      <c r="D61" s="281">
        <v>281603</v>
      </c>
      <c r="E61" s="281">
        <v>75136</v>
      </c>
      <c r="F61" s="281">
        <v>9077</v>
      </c>
      <c r="G61" s="281">
        <v>1660</v>
      </c>
      <c r="H61" s="280">
        <v>7038</v>
      </c>
      <c r="I61" s="280">
        <v>3470</v>
      </c>
      <c r="J61" s="267"/>
      <c r="K61" s="41"/>
      <c r="L61" s="195"/>
      <c r="M61" s="195"/>
      <c r="N61" s="195"/>
      <c r="O61" s="195"/>
      <c r="P61" s="195"/>
      <c r="Q61" s="267"/>
      <c r="R61" s="267"/>
      <c r="S61" s="267"/>
      <c r="T61" s="16"/>
      <c r="U61" s="16"/>
      <c r="V61" s="16"/>
      <c r="W61" s="16"/>
      <c r="X61" s="16"/>
      <c r="Y61" s="16"/>
      <c r="Z61" s="16"/>
      <c r="AA61" s="16"/>
      <c r="AB61" s="16"/>
      <c r="AC61" s="257"/>
      <c r="AD61" s="255"/>
      <c r="AE61" s="255"/>
      <c r="AF61" s="255"/>
      <c r="AG61" s="256"/>
      <c r="AH61" s="256"/>
      <c r="AI61" s="256"/>
    </row>
    <row r="62" spans="1:35" s="266" customFormat="1" ht="13.35" customHeight="1" x14ac:dyDescent="0.3">
      <c r="A62" s="277"/>
      <c r="B62" s="279">
        <v>2019</v>
      </c>
      <c r="C62" s="275">
        <v>381672</v>
      </c>
      <c r="D62" s="274">
        <v>287166</v>
      </c>
      <c r="E62" s="274">
        <v>73871</v>
      </c>
      <c r="F62" s="274">
        <v>8758</v>
      </c>
      <c r="G62" s="274">
        <v>1677</v>
      </c>
      <c r="H62" s="273">
        <v>6689</v>
      </c>
      <c r="I62" s="273">
        <v>3031</v>
      </c>
      <c r="J62" s="267"/>
      <c r="K62" s="47"/>
      <c r="L62" s="195"/>
      <c r="M62" s="195"/>
      <c r="N62" s="195"/>
      <c r="O62" s="195"/>
      <c r="P62" s="195"/>
      <c r="Q62" s="267"/>
      <c r="R62" s="267"/>
      <c r="S62" s="267"/>
      <c r="T62" s="16"/>
      <c r="U62" s="16"/>
      <c r="V62" s="16"/>
      <c r="W62" s="16"/>
      <c r="X62" s="16"/>
      <c r="Y62" s="16"/>
      <c r="Z62" s="16"/>
      <c r="AA62" s="16"/>
      <c r="AB62" s="16"/>
      <c r="AC62" s="257"/>
      <c r="AD62" s="255"/>
      <c r="AE62" s="255"/>
      <c r="AF62" s="255"/>
      <c r="AG62" s="255"/>
      <c r="AH62" s="256"/>
      <c r="AI62" s="256"/>
    </row>
    <row r="63" spans="1:35" s="266" customFormat="1" ht="13.35" customHeight="1" x14ac:dyDescent="0.3">
      <c r="A63" s="277"/>
      <c r="B63" s="278">
        <v>2020</v>
      </c>
      <c r="C63" s="275">
        <v>381937</v>
      </c>
      <c r="D63" s="274">
        <v>288316</v>
      </c>
      <c r="E63" s="274">
        <v>73513</v>
      </c>
      <c r="F63" s="274">
        <v>8632</v>
      </c>
      <c r="G63" s="274">
        <v>1671</v>
      </c>
      <c r="H63" s="273">
        <v>6550</v>
      </c>
      <c r="I63" s="273">
        <v>2828</v>
      </c>
      <c r="J63" s="267"/>
      <c r="K63" s="49"/>
      <c r="L63" s="195"/>
      <c r="M63" s="195"/>
      <c r="N63" s="195"/>
      <c r="O63" s="195"/>
      <c r="P63" s="195"/>
      <c r="Q63" s="267"/>
      <c r="R63" s="267"/>
      <c r="S63" s="267"/>
      <c r="T63" s="16"/>
      <c r="U63" s="16"/>
      <c r="V63" s="16"/>
      <c r="W63" s="16"/>
      <c r="X63" s="16"/>
      <c r="Y63" s="16"/>
      <c r="Z63" s="16"/>
      <c r="AA63" s="16"/>
      <c r="AB63" s="16"/>
      <c r="AC63" s="257"/>
      <c r="AD63" s="255"/>
      <c r="AE63" s="255"/>
      <c r="AF63" s="255"/>
      <c r="AG63" s="255"/>
      <c r="AH63" s="256"/>
      <c r="AI63" s="256"/>
    </row>
    <row r="64" spans="1:35" s="266" customFormat="1" ht="13.35" customHeight="1" x14ac:dyDescent="0.3">
      <c r="A64" s="277"/>
      <c r="B64" s="276">
        <v>2021</v>
      </c>
      <c r="C64" s="275">
        <v>373864</v>
      </c>
      <c r="D64" s="274">
        <v>289331</v>
      </c>
      <c r="E64" s="274">
        <v>65347</v>
      </c>
      <c r="F64" s="274">
        <v>8267</v>
      </c>
      <c r="G64" s="274">
        <v>1715</v>
      </c>
      <c r="H64" s="273">
        <v>6349</v>
      </c>
      <c r="I64" s="273">
        <v>2855</v>
      </c>
      <c r="J64" s="267"/>
      <c r="K64" s="50"/>
      <c r="L64" s="195"/>
      <c r="M64" s="195"/>
      <c r="N64" s="195"/>
      <c r="O64" s="195"/>
      <c r="P64" s="195"/>
      <c r="Q64" s="267"/>
      <c r="R64" s="267"/>
      <c r="S64" s="267"/>
      <c r="T64" s="16"/>
      <c r="U64" s="16"/>
      <c r="V64" s="16"/>
      <c r="W64" s="16"/>
      <c r="X64" s="16"/>
      <c r="Y64" s="16"/>
      <c r="Z64" s="16"/>
      <c r="AA64" s="16"/>
      <c r="AB64" s="16"/>
      <c r="AC64" s="257"/>
      <c r="AD64" s="255"/>
      <c r="AE64" s="255"/>
      <c r="AF64" s="255"/>
      <c r="AG64" s="255"/>
      <c r="AH64" s="256"/>
      <c r="AI64" s="256"/>
    </row>
    <row r="65" spans="1:35" s="266" customFormat="1" ht="13.35" customHeight="1" x14ac:dyDescent="0.3">
      <c r="A65" s="272"/>
      <c r="B65" s="271">
        <v>2022</v>
      </c>
      <c r="C65" s="270">
        <v>374753</v>
      </c>
      <c r="D65" s="269">
        <v>291483</v>
      </c>
      <c r="E65" s="269">
        <v>64154</v>
      </c>
      <c r="F65" s="269">
        <v>8057</v>
      </c>
      <c r="G65" s="269">
        <v>1744</v>
      </c>
      <c r="H65" s="268">
        <v>6512</v>
      </c>
      <c r="I65" s="268">
        <v>2803</v>
      </c>
      <c r="J65" s="267"/>
      <c r="K65" s="50"/>
      <c r="L65" s="195"/>
      <c r="M65" s="195"/>
      <c r="N65" s="195"/>
      <c r="O65" s="195"/>
      <c r="P65" s="195"/>
      <c r="Q65" s="267"/>
      <c r="R65" s="267"/>
      <c r="S65" s="267"/>
      <c r="T65" s="16"/>
      <c r="U65" s="16"/>
      <c r="V65" s="16"/>
      <c r="W65" s="16"/>
      <c r="X65" s="16"/>
      <c r="Y65" s="16"/>
      <c r="Z65" s="16"/>
      <c r="AA65" s="16"/>
      <c r="AB65" s="16"/>
      <c r="AC65" s="257"/>
      <c r="AD65" s="255"/>
      <c r="AE65" s="255"/>
      <c r="AF65" s="255"/>
      <c r="AG65" s="255"/>
      <c r="AH65" s="256"/>
      <c r="AI65" s="256"/>
    </row>
    <row r="66" spans="1:35" s="87" customFormat="1" ht="13.35" customHeight="1" x14ac:dyDescent="0.3">
      <c r="A66" s="69" t="s">
        <v>30</v>
      </c>
      <c r="B66" s="265">
        <v>2018</v>
      </c>
      <c r="C66" s="191">
        <v>191210</v>
      </c>
      <c r="D66" s="190">
        <v>139795</v>
      </c>
      <c r="E66" s="190">
        <v>40886</v>
      </c>
      <c r="F66" s="190">
        <v>4132</v>
      </c>
      <c r="G66" s="190">
        <v>848</v>
      </c>
      <c r="H66" s="263">
        <v>3575</v>
      </c>
      <c r="I66" s="263">
        <v>1710</v>
      </c>
      <c r="J66" s="258"/>
      <c r="K66" s="41"/>
      <c r="L66" s="185"/>
      <c r="M66" s="185"/>
      <c r="N66" s="185"/>
      <c r="O66" s="185"/>
      <c r="P66" s="185"/>
      <c r="Q66" s="258"/>
      <c r="R66" s="258"/>
      <c r="S66" s="258"/>
      <c r="T66" s="16"/>
      <c r="U66" s="16"/>
      <c r="V66" s="16"/>
      <c r="AC66" s="257"/>
      <c r="AD66" s="255"/>
      <c r="AE66" s="255"/>
      <c r="AF66" s="255"/>
      <c r="AG66" s="256"/>
      <c r="AH66" s="256"/>
      <c r="AI66" s="255"/>
    </row>
    <row r="67" spans="1:35" s="87" customFormat="1" ht="13.35" customHeight="1" x14ac:dyDescent="0.3">
      <c r="A67" s="69"/>
      <c r="B67" s="262">
        <v>2019</v>
      </c>
      <c r="C67" s="188">
        <v>193200</v>
      </c>
      <c r="D67" s="187">
        <v>142606</v>
      </c>
      <c r="E67" s="187">
        <v>40509</v>
      </c>
      <c r="F67" s="187">
        <v>4049</v>
      </c>
      <c r="G67" s="187">
        <v>849</v>
      </c>
      <c r="H67" s="259">
        <v>3417</v>
      </c>
      <c r="I67" s="259">
        <v>1531</v>
      </c>
      <c r="J67" s="258"/>
      <c r="K67" s="47"/>
      <c r="L67" s="185"/>
      <c r="M67" s="185"/>
      <c r="N67" s="185"/>
      <c r="O67" s="185"/>
      <c r="P67" s="185"/>
      <c r="Q67" s="258"/>
      <c r="R67" s="258"/>
      <c r="S67" s="258"/>
      <c r="T67" s="16"/>
      <c r="U67" s="16"/>
      <c r="V67" s="16"/>
      <c r="AC67" s="257"/>
      <c r="AD67" s="255"/>
      <c r="AE67" s="255"/>
      <c r="AF67" s="255"/>
      <c r="AG67" s="255"/>
      <c r="AH67" s="256"/>
      <c r="AI67" s="255"/>
    </row>
    <row r="68" spans="1:35" s="87" customFormat="1" ht="13.35" customHeight="1" x14ac:dyDescent="0.3">
      <c r="A68" s="69"/>
      <c r="B68" s="261">
        <v>2020</v>
      </c>
      <c r="C68" s="188">
        <v>193624</v>
      </c>
      <c r="D68" s="187">
        <v>143285</v>
      </c>
      <c r="E68" s="187">
        <v>40477</v>
      </c>
      <c r="F68" s="187">
        <v>4041</v>
      </c>
      <c r="G68" s="187">
        <v>847</v>
      </c>
      <c r="H68" s="259">
        <v>3343</v>
      </c>
      <c r="I68" s="259">
        <v>1417</v>
      </c>
      <c r="J68" s="258"/>
      <c r="K68" s="49"/>
      <c r="L68" s="185"/>
      <c r="M68" s="185"/>
      <c r="N68" s="185"/>
      <c r="O68" s="185"/>
      <c r="P68" s="185"/>
      <c r="Q68" s="258"/>
      <c r="R68" s="258"/>
      <c r="S68" s="258"/>
      <c r="T68" s="16"/>
      <c r="U68" s="16"/>
      <c r="V68" s="16"/>
      <c r="AC68" s="257"/>
      <c r="AD68" s="255"/>
      <c r="AE68" s="255"/>
      <c r="AF68" s="255"/>
      <c r="AG68" s="255"/>
      <c r="AH68" s="256"/>
      <c r="AI68" s="255"/>
    </row>
    <row r="69" spans="1:35" s="87" customFormat="1" ht="13.35" customHeight="1" x14ac:dyDescent="0.3">
      <c r="A69" s="69"/>
      <c r="B69" s="260">
        <v>2021</v>
      </c>
      <c r="C69" s="188">
        <v>189382</v>
      </c>
      <c r="D69" s="187">
        <v>144095</v>
      </c>
      <c r="E69" s="187">
        <v>35866</v>
      </c>
      <c r="F69" s="187">
        <v>3931</v>
      </c>
      <c r="G69" s="187">
        <v>876</v>
      </c>
      <c r="H69" s="259">
        <v>3222</v>
      </c>
      <c r="I69" s="259">
        <v>1392</v>
      </c>
      <c r="J69" s="258"/>
      <c r="K69" s="50"/>
      <c r="L69" s="185"/>
      <c r="M69" s="185"/>
      <c r="N69" s="185"/>
      <c r="O69" s="185"/>
      <c r="P69" s="185"/>
      <c r="Q69" s="258"/>
      <c r="R69" s="258"/>
      <c r="S69" s="258"/>
      <c r="T69" s="16"/>
      <c r="U69" s="16"/>
      <c r="V69" s="16"/>
      <c r="AC69" s="257"/>
      <c r="AD69" s="255"/>
      <c r="AE69" s="255"/>
      <c r="AF69" s="255"/>
      <c r="AG69" s="255"/>
      <c r="AH69" s="256"/>
      <c r="AI69" s="255"/>
    </row>
    <row r="70" spans="1:35" s="87" customFormat="1" ht="13.35" customHeight="1" x14ac:dyDescent="0.3">
      <c r="A70" s="69"/>
      <c r="B70" s="260">
        <v>2022</v>
      </c>
      <c r="C70" s="188">
        <v>190166</v>
      </c>
      <c r="D70" s="187">
        <v>145545</v>
      </c>
      <c r="E70" s="187">
        <v>35246</v>
      </c>
      <c r="F70" s="187">
        <v>3854</v>
      </c>
      <c r="G70" s="187">
        <v>896</v>
      </c>
      <c r="H70" s="259">
        <v>3315</v>
      </c>
      <c r="I70" s="259">
        <v>1310</v>
      </c>
      <c r="J70" s="258"/>
      <c r="K70" s="50"/>
      <c r="L70" s="185"/>
      <c r="M70" s="185"/>
      <c r="N70" s="185"/>
      <c r="O70" s="185"/>
      <c r="P70" s="185"/>
      <c r="Q70" s="258"/>
      <c r="R70" s="258"/>
      <c r="S70" s="258"/>
      <c r="T70" s="16"/>
      <c r="U70" s="16"/>
      <c r="V70" s="16"/>
      <c r="AC70" s="257"/>
      <c r="AD70" s="255"/>
      <c r="AE70" s="255"/>
      <c r="AF70" s="255"/>
      <c r="AG70" s="255"/>
      <c r="AH70" s="256"/>
      <c r="AI70" s="255"/>
    </row>
    <row r="71" spans="1:35" s="87" customFormat="1" ht="13.35" customHeight="1" x14ac:dyDescent="0.3">
      <c r="A71" s="63" t="s">
        <v>31</v>
      </c>
      <c r="B71" s="264">
        <v>2018</v>
      </c>
      <c r="C71" s="191">
        <v>187303</v>
      </c>
      <c r="D71" s="190">
        <v>141808</v>
      </c>
      <c r="E71" s="190">
        <v>34250</v>
      </c>
      <c r="F71" s="190">
        <v>4945</v>
      </c>
      <c r="G71" s="190">
        <v>812</v>
      </c>
      <c r="H71" s="263">
        <v>3463</v>
      </c>
      <c r="I71" s="263">
        <v>1760</v>
      </c>
      <c r="J71" s="258"/>
      <c r="K71" s="41"/>
      <c r="L71" s="185"/>
      <c r="M71" s="185"/>
      <c r="N71" s="185"/>
      <c r="O71" s="185"/>
      <c r="P71" s="185"/>
      <c r="Q71" s="258"/>
      <c r="R71" s="258"/>
      <c r="S71" s="258"/>
      <c r="T71" s="16"/>
      <c r="U71" s="16"/>
      <c r="V71" s="16"/>
      <c r="AC71" s="257"/>
      <c r="AD71" s="255"/>
      <c r="AE71" s="255"/>
      <c r="AF71" s="255"/>
      <c r="AG71" s="256"/>
      <c r="AH71" s="256"/>
      <c r="AI71" s="255"/>
    </row>
    <row r="72" spans="1:35" s="87" customFormat="1" ht="13.35" customHeight="1" x14ac:dyDescent="0.3">
      <c r="A72" s="69"/>
      <c r="B72" s="262">
        <v>2019</v>
      </c>
      <c r="C72" s="188">
        <v>188472</v>
      </c>
      <c r="D72" s="187">
        <v>144560</v>
      </c>
      <c r="E72" s="187">
        <v>33362</v>
      </c>
      <c r="F72" s="187">
        <v>4709</v>
      </c>
      <c r="G72" s="187">
        <v>828</v>
      </c>
      <c r="H72" s="259">
        <v>3272</v>
      </c>
      <c r="I72" s="259">
        <v>1500</v>
      </c>
      <c r="J72" s="258"/>
      <c r="K72" s="47"/>
      <c r="L72" s="185"/>
      <c r="M72" s="185"/>
      <c r="N72" s="185"/>
      <c r="O72" s="185"/>
      <c r="P72" s="185"/>
      <c r="Q72" s="258"/>
      <c r="R72" s="258"/>
      <c r="S72" s="258"/>
      <c r="T72" s="16"/>
      <c r="U72" s="16"/>
      <c r="V72" s="16"/>
      <c r="AC72" s="257"/>
      <c r="AD72" s="255"/>
      <c r="AE72" s="255"/>
      <c r="AF72" s="255"/>
      <c r="AG72" s="255"/>
      <c r="AH72" s="256"/>
      <c r="AI72" s="255"/>
    </row>
    <row r="73" spans="1:35" s="87" customFormat="1" ht="13.35" customHeight="1" x14ac:dyDescent="0.3">
      <c r="A73" s="69"/>
      <c r="B73" s="261">
        <v>2020</v>
      </c>
      <c r="C73" s="188">
        <v>188313</v>
      </c>
      <c r="D73" s="187">
        <v>145031</v>
      </c>
      <c r="E73" s="187">
        <v>33036</v>
      </c>
      <c r="F73" s="187">
        <v>4591</v>
      </c>
      <c r="G73" s="187">
        <v>824</v>
      </c>
      <c r="H73" s="259">
        <v>3207</v>
      </c>
      <c r="I73" s="259">
        <v>1411</v>
      </c>
      <c r="J73" s="258"/>
      <c r="K73" s="49"/>
      <c r="L73" s="185"/>
      <c r="M73" s="185"/>
      <c r="N73" s="185"/>
      <c r="O73" s="185"/>
      <c r="P73" s="185"/>
      <c r="Q73" s="258"/>
      <c r="R73" s="258"/>
      <c r="S73" s="258"/>
      <c r="T73" s="16"/>
      <c r="U73" s="16"/>
      <c r="V73" s="16"/>
      <c r="AC73" s="257"/>
      <c r="AD73" s="255"/>
      <c r="AE73" s="255"/>
      <c r="AF73" s="255"/>
      <c r="AG73" s="255"/>
      <c r="AH73" s="256"/>
      <c r="AI73" s="255"/>
    </row>
    <row r="74" spans="1:35" s="87" customFormat="1" ht="13.35" customHeight="1" x14ac:dyDescent="0.3">
      <c r="A74" s="69"/>
      <c r="B74" s="260">
        <v>2021</v>
      </c>
      <c r="C74" s="188">
        <v>184482</v>
      </c>
      <c r="D74" s="187">
        <v>145239</v>
      </c>
      <c r="E74" s="187">
        <v>29481</v>
      </c>
      <c r="F74" s="187">
        <v>4336</v>
      </c>
      <c r="G74" s="187">
        <v>839</v>
      </c>
      <c r="H74" s="259">
        <v>3127</v>
      </c>
      <c r="I74" s="259">
        <v>1463</v>
      </c>
      <c r="J74" s="258"/>
      <c r="K74" s="50"/>
      <c r="L74" s="185"/>
      <c r="M74" s="185"/>
      <c r="N74" s="185"/>
      <c r="O74" s="185"/>
      <c r="P74" s="185"/>
      <c r="Q74" s="258"/>
      <c r="R74" s="258"/>
      <c r="S74" s="258"/>
      <c r="T74" s="16"/>
      <c r="U74" s="16"/>
      <c r="V74" s="16"/>
      <c r="AC74" s="257"/>
      <c r="AD74" s="255"/>
      <c r="AE74" s="255"/>
      <c r="AF74" s="255"/>
      <c r="AG74" s="255"/>
      <c r="AH74" s="256"/>
      <c r="AI74" s="255"/>
    </row>
    <row r="75" spans="1:35" s="87" customFormat="1" ht="13.35" customHeight="1" x14ac:dyDescent="0.3">
      <c r="A75" s="69"/>
      <c r="B75" s="260">
        <v>2022</v>
      </c>
      <c r="C75" s="188">
        <v>184587</v>
      </c>
      <c r="D75" s="187">
        <v>145938</v>
      </c>
      <c r="E75" s="187">
        <v>28908</v>
      </c>
      <c r="F75" s="187">
        <v>4203</v>
      </c>
      <c r="G75" s="187">
        <v>848</v>
      </c>
      <c r="H75" s="259">
        <v>3197</v>
      </c>
      <c r="I75" s="259">
        <v>1493</v>
      </c>
      <c r="J75" s="258"/>
      <c r="K75" s="50"/>
      <c r="L75" s="185"/>
      <c r="M75" s="185"/>
      <c r="N75" s="185"/>
      <c r="O75" s="185"/>
      <c r="P75" s="185"/>
      <c r="Q75" s="258"/>
      <c r="R75" s="258"/>
      <c r="S75" s="258"/>
      <c r="T75" s="16"/>
      <c r="U75" s="16"/>
      <c r="V75" s="16"/>
      <c r="AC75" s="257"/>
      <c r="AD75" s="255"/>
      <c r="AE75" s="255"/>
      <c r="AF75" s="255"/>
      <c r="AG75" s="255"/>
      <c r="AH75" s="256"/>
      <c r="AI75" s="255"/>
    </row>
    <row r="76" spans="1:35" s="182" customFormat="1" ht="47.25" customHeight="1" x14ac:dyDescent="0.2">
      <c r="A76" s="551" t="s">
        <v>59</v>
      </c>
      <c r="B76" s="551"/>
      <c r="C76" s="551"/>
      <c r="D76" s="551"/>
      <c r="E76" s="551"/>
      <c r="F76" s="551"/>
      <c r="G76" s="551"/>
      <c r="H76" s="551"/>
      <c r="I76" s="551"/>
      <c r="J76" s="254"/>
      <c r="K76" s="93"/>
      <c r="L76" s="93"/>
      <c r="M76" s="93"/>
      <c r="N76" s="93"/>
      <c r="O76" s="93"/>
      <c r="P76" s="93"/>
      <c r="Q76" s="93"/>
      <c r="R76" s="93"/>
      <c r="S76" s="254"/>
      <c r="T76" s="93"/>
      <c r="U76" s="93"/>
      <c r="V76" s="93"/>
    </row>
    <row r="77" spans="1:35" s="182" customFormat="1" ht="12.75" customHeight="1" x14ac:dyDescent="0.2">
      <c r="A77" s="250" t="s">
        <v>57</v>
      </c>
      <c r="B77" s="253"/>
      <c r="C77" s="253"/>
      <c r="D77" s="253"/>
      <c r="E77" s="253"/>
      <c r="F77" s="253"/>
      <c r="G77" s="253"/>
      <c r="H77" s="253"/>
      <c r="J77" s="251"/>
      <c r="K77" s="108"/>
      <c r="L77" s="108"/>
      <c r="M77" s="108"/>
      <c r="N77" s="108"/>
      <c r="O77" s="108"/>
      <c r="P77" s="244"/>
      <c r="Q77" s="93"/>
      <c r="R77" s="93"/>
      <c r="S77" s="251"/>
      <c r="T77" s="93"/>
      <c r="U77" s="93"/>
      <c r="V77" s="93"/>
    </row>
    <row r="78" spans="1:35" ht="12.6" customHeight="1" outlineLevel="1" x14ac:dyDescent="0.2">
      <c r="A78" s="253" t="s">
        <v>44</v>
      </c>
      <c r="I78" s="252" t="s">
        <v>58</v>
      </c>
    </row>
    <row r="79" spans="1:35" ht="12.6" customHeight="1" collapsed="1" x14ac:dyDescent="0.2">
      <c r="A79" s="250"/>
    </row>
    <row r="82" spans="1:23" ht="12.6" hidden="1" customHeight="1" outlineLevel="1" x14ac:dyDescent="0.2">
      <c r="A82" s="101" t="s">
        <v>32</v>
      </c>
    </row>
    <row r="83" spans="1:23" s="115" customFormat="1" ht="12.6" hidden="1" customHeight="1" outlineLevel="1" x14ac:dyDescent="0.2">
      <c r="A83" s="110" t="s">
        <v>33</v>
      </c>
      <c r="B83" s="111">
        <v>2001</v>
      </c>
      <c r="C83" s="115">
        <f t="shared" ref="C83:I87" si="0">MIN(C21,C31,C36,C41,C51,C56,C66,C71)</f>
        <v>151126</v>
      </c>
      <c r="D83" s="115">
        <f t="shared" si="0"/>
        <v>114471</v>
      </c>
      <c r="E83" s="115">
        <f t="shared" si="0"/>
        <v>19933</v>
      </c>
      <c r="F83" s="115">
        <f t="shared" si="0"/>
        <v>2617</v>
      </c>
      <c r="G83" s="115">
        <f t="shared" si="0"/>
        <v>526</v>
      </c>
      <c r="H83" s="115">
        <f t="shared" si="0"/>
        <v>1954</v>
      </c>
      <c r="I83" s="115">
        <f t="shared" si="0"/>
        <v>1483</v>
      </c>
      <c r="K83" s="114"/>
      <c r="T83" s="113"/>
      <c r="U83" s="113"/>
      <c r="V83" s="113"/>
      <c r="W83" s="113"/>
    </row>
    <row r="84" spans="1:23" s="115" customFormat="1" ht="12.6" hidden="1" customHeight="1" outlineLevel="1" x14ac:dyDescent="0.2">
      <c r="A84" s="110" t="s">
        <v>33</v>
      </c>
      <c r="B84" s="116">
        <v>2002</v>
      </c>
      <c r="C84" s="115">
        <f t="shared" si="0"/>
        <v>153206</v>
      </c>
      <c r="D84" s="115">
        <f t="shared" si="0"/>
        <v>116814</v>
      </c>
      <c r="E84" s="115">
        <f t="shared" si="0"/>
        <v>19964</v>
      </c>
      <c r="F84" s="115">
        <f t="shared" si="0"/>
        <v>2490</v>
      </c>
      <c r="G84" s="115">
        <f t="shared" si="0"/>
        <v>535</v>
      </c>
      <c r="H84" s="115">
        <f t="shared" si="0"/>
        <v>1876</v>
      </c>
      <c r="I84" s="115">
        <f t="shared" si="0"/>
        <v>1291</v>
      </c>
      <c r="K84" s="117"/>
      <c r="T84" s="113"/>
      <c r="U84" s="113"/>
      <c r="V84" s="113"/>
      <c r="W84" s="113"/>
    </row>
    <row r="85" spans="1:23" s="115" customFormat="1" ht="12.6" hidden="1" customHeight="1" outlineLevel="1" x14ac:dyDescent="0.2">
      <c r="A85" s="110" t="s">
        <v>33</v>
      </c>
      <c r="B85" s="118">
        <v>2003</v>
      </c>
      <c r="C85" s="115">
        <f t="shared" si="0"/>
        <v>153970</v>
      </c>
      <c r="D85" s="115">
        <f t="shared" si="0"/>
        <v>117524</v>
      </c>
      <c r="E85" s="115">
        <f t="shared" si="0"/>
        <v>20254</v>
      </c>
      <c r="F85" s="115">
        <f t="shared" si="0"/>
        <v>2445</v>
      </c>
      <c r="G85" s="115">
        <f t="shared" si="0"/>
        <v>523</v>
      </c>
      <c r="H85" s="115">
        <f t="shared" si="0"/>
        <v>1851</v>
      </c>
      <c r="I85" s="115">
        <f t="shared" si="0"/>
        <v>1183</v>
      </c>
      <c r="K85" s="119"/>
      <c r="T85" s="113"/>
      <c r="U85" s="113"/>
      <c r="V85" s="113"/>
      <c r="W85" s="113"/>
    </row>
    <row r="86" spans="1:23" s="115" customFormat="1" ht="12.6" hidden="1" customHeight="1" outlineLevel="1" x14ac:dyDescent="0.2">
      <c r="A86" s="110" t="s">
        <v>33</v>
      </c>
      <c r="B86" s="120">
        <v>2004</v>
      </c>
      <c r="C86" s="115">
        <f t="shared" si="0"/>
        <v>151837</v>
      </c>
      <c r="D86" s="115">
        <f t="shared" si="0"/>
        <v>118086</v>
      </c>
      <c r="E86" s="115">
        <f t="shared" si="0"/>
        <v>18624</v>
      </c>
      <c r="F86" s="115">
        <f t="shared" si="0"/>
        <v>2295</v>
      </c>
      <c r="G86" s="115">
        <f t="shared" si="0"/>
        <v>523</v>
      </c>
      <c r="H86" s="115">
        <f t="shared" si="0"/>
        <v>1800</v>
      </c>
      <c r="I86" s="115">
        <f t="shared" si="0"/>
        <v>1187</v>
      </c>
      <c r="K86" s="121"/>
      <c r="T86" s="113"/>
      <c r="U86" s="113"/>
      <c r="V86" s="113"/>
      <c r="W86" s="113"/>
    </row>
    <row r="87" spans="1:23" s="115" customFormat="1" ht="12.6" hidden="1" customHeight="1" outlineLevel="1" x14ac:dyDescent="0.2">
      <c r="A87" s="110" t="s">
        <v>33</v>
      </c>
      <c r="B87" s="120">
        <v>2005</v>
      </c>
      <c r="C87" s="115">
        <f t="shared" si="0"/>
        <v>152978</v>
      </c>
      <c r="D87" s="115">
        <f t="shared" si="0"/>
        <v>119238</v>
      </c>
      <c r="E87" s="115">
        <f t="shared" si="0"/>
        <v>18727</v>
      </c>
      <c r="F87" s="115">
        <f t="shared" si="0"/>
        <v>2234</v>
      </c>
      <c r="G87" s="115">
        <f t="shared" si="0"/>
        <v>515</v>
      </c>
      <c r="H87" s="115">
        <f t="shared" si="0"/>
        <v>1848</v>
      </c>
      <c r="I87" s="115">
        <f t="shared" si="0"/>
        <v>1299</v>
      </c>
      <c r="K87" s="121"/>
      <c r="T87" s="113"/>
      <c r="U87" s="113"/>
      <c r="V87" s="113"/>
      <c r="W87" s="113"/>
    </row>
    <row r="88" spans="1:23" s="127" customFormat="1" ht="12.6" hidden="1" customHeight="1" outlineLevel="1" x14ac:dyDescent="0.2">
      <c r="A88" s="122" t="s">
        <v>34</v>
      </c>
      <c r="B88" s="123">
        <v>2001</v>
      </c>
      <c r="C88" s="127">
        <f t="shared" ref="C88:I92" si="1">MAX(C21,C31,C36,C41,C51,C56,C66,C71)</f>
        <v>191210</v>
      </c>
      <c r="D88" s="127">
        <f t="shared" si="1"/>
        <v>144623</v>
      </c>
      <c r="E88" s="127">
        <f t="shared" si="1"/>
        <v>40886</v>
      </c>
      <c r="F88" s="127">
        <f t="shared" si="1"/>
        <v>5087</v>
      </c>
      <c r="G88" s="127">
        <f t="shared" si="1"/>
        <v>848</v>
      </c>
      <c r="H88" s="127">
        <f t="shared" si="1"/>
        <v>3575</v>
      </c>
      <c r="I88" s="127">
        <f t="shared" si="1"/>
        <v>2385</v>
      </c>
      <c r="K88" s="126"/>
      <c r="T88" s="125"/>
      <c r="U88" s="125"/>
      <c r="V88" s="125"/>
      <c r="W88" s="125"/>
    </row>
    <row r="89" spans="1:23" s="127" customFormat="1" ht="12.6" hidden="1" customHeight="1" outlineLevel="1" x14ac:dyDescent="0.2">
      <c r="A89" s="122" t="s">
        <v>34</v>
      </c>
      <c r="B89" s="128">
        <v>2002</v>
      </c>
      <c r="C89" s="127">
        <f t="shared" si="1"/>
        <v>193200</v>
      </c>
      <c r="D89" s="127">
        <f t="shared" si="1"/>
        <v>146718</v>
      </c>
      <c r="E89" s="127">
        <f t="shared" si="1"/>
        <v>40509</v>
      </c>
      <c r="F89" s="127">
        <f t="shared" si="1"/>
        <v>4743</v>
      </c>
      <c r="G89" s="127">
        <f t="shared" si="1"/>
        <v>857</v>
      </c>
      <c r="H89" s="127">
        <f t="shared" si="1"/>
        <v>3417</v>
      </c>
      <c r="I89" s="127">
        <f t="shared" si="1"/>
        <v>2191</v>
      </c>
      <c r="K89" s="129"/>
      <c r="T89" s="125"/>
      <c r="U89" s="125"/>
      <c r="V89" s="125"/>
      <c r="W89" s="125"/>
    </row>
    <row r="90" spans="1:23" s="127" customFormat="1" ht="12.6" hidden="1" customHeight="1" outlineLevel="1" x14ac:dyDescent="0.2">
      <c r="A90" s="122" t="s">
        <v>34</v>
      </c>
      <c r="B90" s="130">
        <v>2003</v>
      </c>
      <c r="C90" s="127">
        <f t="shared" si="1"/>
        <v>193624</v>
      </c>
      <c r="D90" s="127">
        <f t="shared" si="1"/>
        <v>147401</v>
      </c>
      <c r="E90" s="127">
        <f t="shared" si="1"/>
        <v>40477</v>
      </c>
      <c r="F90" s="127">
        <f t="shared" si="1"/>
        <v>4591</v>
      </c>
      <c r="G90" s="127">
        <f t="shared" si="1"/>
        <v>869</v>
      </c>
      <c r="H90" s="127">
        <f t="shared" si="1"/>
        <v>3343</v>
      </c>
      <c r="I90" s="127">
        <f t="shared" si="1"/>
        <v>1918</v>
      </c>
      <c r="K90" s="131"/>
      <c r="T90" s="125"/>
      <c r="U90" s="125"/>
      <c r="V90" s="125"/>
      <c r="W90" s="125"/>
    </row>
    <row r="91" spans="1:23" s="127" customFormat="1" ht="12.6" hidden="1" customHeight="1" outlineLevel="1" x14ac:dyDescent="0.2">
      <c r="A91" s="122" t="s">
        <v>34</v>
      </c>
      <c r="B91" s="132">
        <v>2004</v>
      </c>
      <c r="C91" s="127">
        <f t="shared" si="1"/>
        <v>189382</v>
      </c>
      <c r="D91" s="127">
        <f t="shared" si="1"/>
        <v>147123</v>
      </c>
      <c r="E91" s="127">
        <f t="shared" si="1"/>
        <v>35866</v>
      </c>
      <c r="F91" s="127">
        <f t="shared" si="1"/>
        <v>4336</v>
      </c>
      <c r="G91" s="127">
        <f t="shared" si="1"/>
        <v>876</v>
      </c>
      <c r="H91" s="127">
        <f t="shared" si="1"/>
        <v>3222</v>
      </c>
      <c r="I91" s="127">
        <f t="shared" si="1"/>
        <v>1820</v>
      </c>
      <c r="K91" s="133"/>
      <c r="T91" s="125"/>
      <c r="U91" s="125"/>
      <c r="V91" s="125"/>
      <c r="W91" s="125"/>
    </row>
    <row r="92" spans="1:23" s="127" customFormat="1" ht="12.6" hidden="1" customHeight="1" outlineLevel="1" x14ac:dyDescent="0.2">
      <c r="A92" s="122" t="s">
        <v>34</v>
      </c>
      <c r="B92" s="132">
        <v>2005</v>
      </c>
      <c r="C92" s="127">
        <f t="shared" si="1"/>
        <v>190166</v>
      </c>
      <c r="D92" s="127">
        <f t="shared" si="1"/>
        <v>148191</v>
      </c>
      <c r="E92" s="127">
        <f t="shared" si="1"/>
        <v>35246</v>
      </c>
      <c r="F92" s="127">
        <f t="shared" si="1"/>
        <v>4203</v>
      </c>
      <c r="G92" s="127">
        <f t="shared" si="1"/>
        <v>896</v>
      </c>
      <c r="H92" s="127">
        <f t="shared" si="1"/>
        <v>3315</v>
      </c>
      <c r="I92" s="127">
        <f t="shared" si="1"/>
        <v>1870</v>
      </c>
      <c r="K92" s="133"/>
      <c r="T92" s="125"/>
      <c r="U92" s="125"/>
      <c r="V92" s="125"/>
      <c r="W92" s="125"/>
    </row>
    <row r="93" spans="1:23" ht="12.6" hidden="1" customHeight="1" outlineLevel="1" x14ac:dyDescent="0.2"/>
    <row r="94" spans="1:23" ht="12.6" hidden="1" customHeight="1" outlineLevel="1" x14ac:dyDescent="0.2"/>
    <row r="95" spans="1:23" ht="12.6" hidden="1" customHeight="1" outlineLevel="1" x14ac:dyDescent="0.2">
      <c r="A95" s="134" t="s">
        <v>35</v>
      </c>
      <c r="B95" s="135">
        <v>2001</v>
      </c>
      <c r="C95" s="157">
        <f t="shared" ref="C95:G99" si="2">C11-SUM(C16,C21,C26,C31,C36,C41,C46,C51,C56,C61,C66,C71)/2</f>
        <v>0</v>
      </c>
      <c r="D95" s="157">
        <f t="shared" si="2"/>
        <v>0</v>
      </c>
      <c r="E95" s="157">
        <f t="shared" si="2"/>
        <v>0</v>
      </c>
      <c r="F95" s="157">
        <f t="shared" si="2"/>
        <v>0</v>
      </c>
      <c r="G95" s="157">
        <f t="shared" si="2"/>
        <v>0</v>
      </c>
      <c r="H95" s="249">
        <f t="shared" ref="H95:I99" si="3">H11-    SUM(H16,H21,H26,H31,H36,H41,H46,H51,H56,H61,H66,H71)/2</f>
        <v>0</v>
      </c>
      <c r="I95" s="249">
        <f t="shared" si="3"/>
        <v>0</v>
      </c>
      <c r="J95" s="249"/>
      <c r="K95" s="136"/>
      <c r="L95" s="157"/>
      <c r="M95" s="157"/>
      <c r="N95" s="157"/>
      <c r="O95" s="157"/>
      <c r="P95" s="157"/>
      <c r="Q95" s="249"/>
      <c r="R95" s="249"/>
      <c r="S95" s="249"/>
    </row>
    <row r="96" spans="1:23" ht="12.6" hidden="1" customHeight="1" outlineLevel="1" x14ac:dyDescent="0.2">
      <c r="A96" s="134">
        <f>SUM(C95:H99)</f>
        <v>-276470</v>
      </c>
      <c r="B96" s="137">
        <v>2002</v>
      </c>
      <c r="C96" s="157">
        <f t="shared" si="2"/>
        <v>0</v>
      </c>
      <c r="D96" s="157">
        <f t="shared" si="2"/>
        <v>0</v>
      </c>
      <c r="E96" s="157">
        <f t="shared" si="2"/>
        <v>-276468.5</v>
      </c>
      <c r="F96" s="157">
        <f t="shared" si="2"/>
        <v>0</v>
      </c>
      <c r="G96" s="157">
        <f t="shared" si="2"/>
        <v>0</v>
      </c>
      <c r="H96" s="249">
        <f t="shared" si="3"/>
        <v>0</v>
      </c>
      <c r="I96" s="249">
        <f t="shared" si="3"/>
        <v>79</v>
      </c>
      <c r="J96" s="249"/>
      <c r="K96" s="138"/>
      <c r="L96" s="157"/>
      <c r="M96" s="157"/>
      <c r="N96" s="157"/>
      <c r="O96" s="157"/>
      <c r="P96" s="157"/>
      <c r="Q96" s="249"/>
      <c r="R96" s="249"/>
      <c r="S96" s="249"/>
    </row>
    <row r="97" spans="1:35" ht="12.6" hidden="1" customHeight="1" outlineLevel="1" x14ac:dyDescent="0.2">
      <c r="B97" s="139">
        <v>2003</v>
      </c>
      <c r="C97" s="157">
        <f t="shared" si="2"/>
        <v>0</v>
      </c>
      <c r="D97" s="157">
        <f t="shared" si="2"/>
        <v>0</v>
      </c>
      <c r="E97" s="157">
        <f t="shared" si="2"/>
        <v>0</v>
      </c>
      <c r="F97" s="157">
        <f t="shared" si="2"/>
        <v>0</v>
      </c>
      <c r="G97" s="157">
        <f t="shared" si="2"/>
        <v>0</v>
      </c>
      <c r="H97" s="249">
        <f t="shared" si="3"/>
        <v>0</v>
      </c>
      <c r="I97" s="249">
        <f t="shared" si="3"/>
        <v>0</v>
      </c>
      <c r="J97" s="249"/>
      <c r="K97" s="140"/>
      <c r="L97" s="157"/>
      <c r="M97" s="157"/>
      <c r="N97" s="157"/>
      <c r="O97" s="157"/>
      <c r="P97" s="157"/>
      <c r="Q97" s="249"/>
      <c r="R97" s="249"/>
      <c r="S97" s="249"/>
    </row>
    <row r="98" spans="1:35" ht="12.6" hidden="1" customHeight="1" outlineLevel="1" x14ac:dyDescent="0.2">
      <c r="B98" s="141">
        <v>2004</v>
      </c>
      <c r="C98" s="157">
        <f t="shared" si="2"/>
        <v>0</v>
      </c>
      <c r="D98" s="157">
        <f t="shared" si="2"/>
        <v>-1.5</v>
      </c>
      <c r="E98" s="157">
        <f t="shared" si="2"/>
        <v>0</v>
      </c>
      <c r="F98" s="157">
        <f t="shared" si="2"/>
        <v>0</v>
      </c>
      <c r="G98" s="157">
        <f t="shared" si="2"/>
        <v>0</v>
      </c>
      <c r="H98" s="249">
        <f t="shared" si="3"/>
        <v>0</v>
      </c>
      <c r="I98" s="249">
        <f t="shared" si="3"/>
        <v>0</v>
      </c>
      <c r="J98" s="249"/>
      <c r="K98" s="142"/>
      <c r="L98" s="157"/>
      <c r="M98" s="157"/>
      <c r="N98" s="157"/>
      <c r="O98" s="157"/>
      <c r="P98" s="157"/>
      <c r="Q98" s="249"/>
      <c r="R98" s="249"/>
      <c r="S98" s="249"/>
    </row>
    <row r="99" spans="1:35" s="106" customFormat="1" ht="12.6" hidden="1" customHeight="1" outlineLevel="1" x14ac:dyDescent="0.2">
      <c r="A99" s="101"/>
      <c r="B99" s="141">
        <v>2005</v>
      </c>
      <c r="C99" s="157">
        <f t="shared" si="2"/>
        <v>0</v>
      </c>
      <c r="D99" s="157">
        <f t="shared" si="2"/>
        <v>0</v>
      </c>
      <c r="E99" s="157">
        <f t="shared" si="2"/>
        <v>0</v>
      </c>
      <c r="F99" s="157">
        <f t="shared" si="2"/>
        <v>0</v>
      </c>
      <c r="G99" s="157">
        <f t="shared" si="2"/>
        <v>0</v>
      </c>
      <c r="H99" s="249">
        <f t="shared" si="3"/>
        <v>0</v>
      </c>
      <c r="I99" s="249">
        <f t="shared" si="3"/>
        <v>0</v>
      </c>
      <c r="J99" s="249"/>
      <c r="K99" s="142"/>
      <c r="L99" s="157"/>
      <c r="M99" s="157"/>
      <c r="N99" s="157"/>
      <c r="O99" s="157"/>
      <c r="P99" s="157"/>
      <c r="Q99" s="249"/>
      <c r="R99" s="249"/>
      <c r="S99" s="249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</row>
    <row r="100" spans="1:35" ht="12.6" hidden="1" customHeight="1" outlineLevel="1" x14ac:dyDescent="0.2"/>
    <row r="101" spans="1:35" ht="12.6" hidden="1" customHeight="1" outlineLevel="1" x14ac:dyDescent="0.2"/>
    <row r="102" spans="1:35" ht="12.6" hidden="1" customHeight="1" outlineLevel="1" x14ac:dyDescent="0.2"/>
    <row r="103" spans="1:35" s="106" customFormat="1" ht="12.6" hidden="1" customHeight="1" outlineLevel="1" x14ac:dyDescent="0.2">
      <c r="A103" s="101" t="s">
        <v>56</v>
      </c>
      <c r="B103" s="135">
        <v>2001</v>
      </c>
      <c r="C103" s="108">
        <f t="shared" ref="C103:I107" si="4">C16-C21</f>
        <v>0</v>
      </c>
      <c r="D103" s="108">
        <f t="shared" si="4"/>
        <v>0</v>
      </c>
      <c r="E103" s="108">
        <f t="shared" si="4"/>
        <v>0</v>
      </c>
      <c r="F103" s="108">
        <f t="shared" si="4"/>
        <v>0</v>
      </c>
      <c r="G103" s="108">
        <f t="shared" si="4"/>
        <v>0</v>
      </c>
      <c r="H103" s="108">
        <f t="shared" si="4"/>
        <v>0</v>
      </c>
      <c r="I103" s="108">
        <f t="shared" si="4"/>
        <v>0</v>
      </c>
      <c r="J103" s="244"/>
      <c r="K103" s="136"/>
      <c r="L103" s="108"/>
      <c r="M103" s="108"/>
      <c r="N103" s="108"/>
      <c r="O103" s="108"/>
      <c r="P103" s="108"/>
      <c r="Q103" s="244"/>
      <c r="R103" s="244"/>
      <c r="S103" s="244"/>
      <c r="X103" s="108"/>
      <c r="Y103" s="108"/>
      <c r="Z103" s="108"/>
      <c r="AA103" s="108"/>
      <c r="AB103" s="108"/>
      <c r="AC103" s="108"/>
      <c r="AD103" s="108"/>
      <c r="AE103" s="108"/>
      <c r="AF103" s="108"/>
      <c r="AG103" s="108"/>
      <c r="AH103" s="108"/>
      <c r="AI103" s="108"/>
    </row>
    <row r="104" spans="1:35" s="106" customFormat="1" ht="12.6" hidden="1" customHeight="1" outlineLevel="1" x14ac:dyDescent="0.2">
      <c r="A104" s="101"/>
      <c r="B104" s="137">
        <v>2002</v>
      </c>
      <c r="C104" s="108">
        <f t="shared" si="4"/>
        <v>0</v>
      </c>
      <c r="D104" s="108">
        <f t="shared" si="4"/>
        <v>0</v>
      </c>
      <c r="E104" s="108">
        <f t="shared" si="4"/>
        <v>0</v>
      </c>
      <c r="F104" s="108">
        <f t="shared" si="4"/>
        <v>0</v>
      </c>
      <c r="G104" s="108">
        <f t="shared" si="4"/>
        <v>0</v>
      </c>
      <c r="H104" s="108">
        <f t="shared" si="4"/>
        <v>0</v>
      </c>
      <c r="I104" s="108">
        <f t="shared" si="4"/>
        <v>0</v>
      </c>
      <c r="J104" s="244"/>
      <c r="K104" s="138"/>
      <c r="L104" s="108"/>
      <c r="M104" s="108"/>
      <c r="N104" s="108"/>
      <c r="O104" s="108"/>
      <c r="P104" s="108"/>
      <c r="Q104" s="244"/>
      <c r="R104" s="244"/>
      <c r="S104" s="244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</row>
    <row r="105" spans="1:35" s="106" customFormat="1" ht="12.6" hidden="1" customHeight="1" outlineLevel="1" x14ac:dyDescent="0.2">
      <c r="A105" s="101"/>
      <c r="B105" s="139">
        <v>2003</v>
      </c>
      <c r="C105" s="108">
        <f t="shared" si="4"/>
        <v>0</v>
      </c>
      <c r="D105" s="108">
        <f t="shared" si="4"/>
        <v>0</v>
      </c>
      <c r="E105" s="108">
        <f t="shared" si="4"/>
        <v>0</v>
      </c>
      <c r="F105" s="108">
        <f t="shared" si="4"/>
        <v>0</v>
      </c>
      <c r="G105" s="108">
        <f t="shared" si="4"/>
        <v>0</v>
      </c>
      <c r="H105" s="108">
        <f t="shared" si="4"/>
        <v>0</v>
      </c>
      <c r="I105" s="108">
        <f t="shared" si="4"/>
        <v>0</v>
      </c>
      <c r="J105" s="244"/>
      <c r="K105" s="140"/>
      <c r="L105" s="108"/>
      <c r="M105" s="108"/>
      <c r="N105" s="108"/>
      <c r="O105" s="108"/>
      <c r="P105" s="108"/>
      <c r="Q105" s="244"/>
      <c r="R105" s="244"/>
      <c r="S105" s="244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</row>
    <row r="106" spans="1:35" s="106" customFormat="1" ht="12.6" hidden="1" customHeight="1" outlineLevel="1" x14ac:dyDescent="0.2">
      <c r="A106" s="101"/>
      <c r="B106" s="141">
        <v>2004</v>
      </c>
      <c r="C106" s="108">
        <f t="shared" si="4"/>
        <v>0</v>
      </c>
      <c r="D106" s="108">
        <f t="shared" si="4"/>
        <v>0</v>
      </c>
      <c r="E106" s="108">
        <f t="shared" si="4"/>
        <v>0</v>
      </c>
      <c r="F106" s="108">
        <f t="shared" si="4"/>
        <v>0</v>
      </c>
      <c r="G106" s="108">
        <f t="shared" si="4"/>
        <v>0</v>
      </c>
      <c r="H106" s="108">
        <f t="shared" si="4"/>
        <v>0</v>
      </c>
      <c r="I106" s="108">
        <f t="shared" si="4"/>
        <v>0</v>
      </c>
      <c r="J106" s="244"/>
      <c r="K106" s="142"/>
      <c r="L106" s="108"/>
      <c r="M106" s="108"/>
      <c r="N106" s="108"/>
      <c r="O106" s="108"/>
      <c r="P106" s="108"/>
      <c r="Q106" s="244"/>
      <c r="R106" s="244"/>
      <c r="S106" s="244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</row>
    <row r="107" spans="1:35" s="106" customFormat="1" ht="12.6" hidden="1" customHeight="1" outlineLevel="1" x14ac:dyDescent="0.2">
      <c r="A107" s="246"/>
      <c r="B107" s="248">
        <v>2005</v>
      </c>
      <c r="C107" s="245">
        <f t="shared" si="4"/>
        <v>0</v>
      </c>
      <c r="D107" s="245">
        <f t="shared" si="4"/>
        <v>0</v>
      </c>
      <c r="E107" s="245">
        <f t="shared" si="4"/>
        <v>0</v>
      </c>
      <c r="F107" s="245">
        <f t="shared" si="4"/>
        <v>0</v>
      </c>
      <c r="G107" s="245">
        <f t="shared" si="4"/>
        <v>0</v>
      </c>
      <c r="H107" s="245">
        <f t="shared" si="4"/>
        <v>0</v>
      </c>
      <c r="I107" s="245">
        <f t="shared" si="4"/>
        <v>0</v>
      </c>
      <c r="J107" s="244"/>
      <c r="K107" s="142"/>
      <c r="L107" s="108"/>
      <c r="M107" s="108"/>
      <c r="N107" s="108"/>
      <c r="O107" s="108"/>
      <c r="P107" s="108"/>
      <c r="Q107" s="244"/>
      <c r="R107" s="244"/>
      <c r="S107" s="244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</row>
    <row r="108" spans="1:35" s="106" customFormat="1" ht="12.6" hidden="1" customHeight="1" outlineLevel="1" x14ac:dyDescent="0.2">
      <c r="A108" s="101" t="s">
        <v>55</v>
      </c>
      <c r="B108" s="247">
        <v>2001</v>
      </c>
      <c r="C108" s="108">
        <f t="shared" ref="C108:I112" si="5">C26-SUM(C41,C36,C31)</f>
        <v>0</v>
      </c>
      <c r="D108" s="108">
        <f t="shared" si="5"/>
        <v>0</v>
      </c>
      <c r="E108" s="108">
        <f t="shared" si="5"/>
        <v>0</v>
      </c>
      <c r="F108" s="108">
        <f t="shared" si="5"/>
        <v>0</v>
      </c>
      <c r="G108" s="108">
        <f t="shared" si="5"/>
        <v>0</v>
      </c>
      <c r="H108" s="108">
        <f t="shared" si="5"/>
        <v>0</v>
      </c>
      <c r="I108" s="108">
        <f t="shared" si="5"/>
        <v>0</v>
      </c>
      <c r="J108" s="244"/>
      <c r="K108" s="136"/>
      <c r="L108" s="108"/>
      <c r="M108" s="108"/>
      <c r="N108" s="108"/>
      <c r="O108" s="108"/>
      <c r="P108" s="108"/>
      <c r="Q108" s="244"/>
      <c r="R108" s="244"/>
      <c r="S108" s="244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</row>
    <row r="109" spans="1:35" s="106" customFormat="1" ht="12.6" hidden="1" customHeight="1" outlineLevel="1" x14ac:dyDescent="0.2">
      <c r="A109" s="101"/>
      <c r="B109" s="137">
        <v>2002</v>
      </c>
      <c r="C109" s="108">
        <f t="shared" si="5"/>
        <v>0</v>
      </c>
      <c r="D109" s="108">
        <f t="shared" si="5"/>
        <v>0</v>
      </c>
      <c r="E109" s="108">
        <f t="shared" si="5"/>
        <v>0</v>
      </c>
      <c r="F109" s="108">
        <f t="shared" si="5"/>
        <v>0</v>
      </c>
      <c r="G109" s="108">
        <f t="shared" si="5"/>
        <v>0</v>
      </c>
      <c r="H109" s="108">
        <f t="shared" si="5"/>
        <v>0</v>
      </c>
      <c r="I109" s="108">
        <f t="shared" si="5"/>
        <v>0</v>
      </c>
      <c r="J109" s="244"/>
      <c r="K109" s="138"/>
      <c r="L109" s="108"/>
      <c r="M109" s="108"/>
      <c r="N109" s="108"/>
      <c r="O109" s="108"/>
      <c r="P109" s="108"/>
      <c r="Q109" s="244"/>
      <c r="R109" s="244"/>
      <c r="S109" s="244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</row>
    <row r="110" spans="1:35" s="106" customFormat="1" ht="12.6" hidden="1" customHeight="1" outlineLevel="1" x14ac:dyDescent="0.2">
      <c r="A110" s="101"/>
      <c r="B110" s="139">
        <v>2003</v>
      </c>
      <c r="C110" s="108">
        <f t="shared" si="5"/>
        <v>0</v>
      </c>
      <c r="D110" s="108">
        <f t="shared" si="5"/>
        <v>0</v>
      </c>
      <c r="E110" s="108">
        <f t="shared" si="5"/>
        <v>0</v>
      </c>
      <c r="F110" s="108">
        <f t="shared" si="5"/>
        <v>0</v>
      </c>
      <c r="G110" s="108">
        <f t="shared" si="5"/>
        <v>0</v>
      </c>
      <c r="H110" s="108">
        <f t="shared" si="5"/>
        <v>0</v>
      </c>
      <c r="I110" s="108">
        <f t="shared" si="5"/>
        <v>0</v>
      </c>
      <c r="J110" s="244"/>
      <c r="K110" s="140"/>
      <c r="L110" s="108"/>
      <c r="M110" s="108"/>
      <c r="N110" s="108"/>
      <c r="O110" s="108"/>
      <c r="P110" s="108"/>
      <c r="Q110" s="244"/>
      <c r="R110" s="244"/>
      <c r="S110" s="244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</row>
    <row r="111" spans="1:35" s="106" customFormat="1" ht="12.6" hidden="1" customHeight="1" outlineLevel="1" x14ac:dyDescent="0.2">
      <c r="A111" s="101"/>
      <c r="B111" s="141">
        <v>2004</v>
      </c>
      <c r="C111" s="108">
        <f t="shared" si="5"/>
        <v>0</v>
      </c>
      <c r="D111" s="108">
        <f t="shared" si="5"/>
        <v>0</v>
      </c>
      <c r="E111" s="108">
        <f t="shared" si="5"/>
        <v>0</v>
      </c>
      <c r="F111" s="108">
        <f t="shared" si="5"/>
        <v>0</v>
      </c>
      <c r="G111" s="108">
        <f t="shared" si="5"/>
        <v>0</v>
      </c>
      <c r="H111" s="108">
        <f t="shared" si="5"/>
        <v>0</v>
      </c>
      <c r="I111" s="108">
        <f t="shared" si="5"/>
        <v>0</v>
      </c>
      <c r="J111" s="244"/>
      <c r="K111" s="142"/>
      <c r="L111" s="108"/>
      <c r="M111" s="108"/>
      <c r="N111" s="108"/>
      <c r="O111" s="108"/>
      <c r="P111" s="108"/>
      <c r="Q111" s="244"/>
      <c r="R111" s="244"/>
      <c r="S111" s="244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</row>
    <row r="112" spans="1:35" s="106" customFormat="1" ht="12.6" hidden="1" customHeight="1" outlineLevel="1" x14ac:dyDescent="0.2">
      <c r="A112" s="246"/>
      <c r="B112" s="248">
        <v>2005</v>
      </c>
      <c r="C112" s="245">
        <f t="shared" si="5"/>
        <v>0</v>
      </c>
      <c r="D112" s="245">
        <f t="shared" si="5"/>
        <v>0</v>
      </c>
      <c r="E112" s="245">
        <f t="shared" si="5"/>
        <v>0</v>
      </c>
      <c r="F112" s="245">
        <f t="shared" si="5"/>
        <v>0</v>
      </c>
      <c r="G112" s="245">
        <f t="shared" si="5"/>
        <v>0</v>
      </c>
      <c r="H112" s="245">
        <f t="shared" si="5"/>
        <v>0</v>
      </c>
      <c r="I112" s="245">
        <f t="shared" si="5"/>
        <v>0</v>
      </c>
      <c r="J112" s="244"/>
      <c r="K112" s="142"/>
      <c r="L112" s="108"/>
      <c r="M112" s="108"/>
      <c r="N112" s="108"/>
      <c r="O112" s="108"/>
      <c r="P112" s="108"/>
      <c r="Q112" s="244"/>
      <c r="R112" s="244"/>
      <c r="S112" s="244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</row>
    <row r="113" spans="1:35" s="106" customFormat="1" ht="12.6" hidden="1" customHeight="1" outlineLevel="1" x14ac:dyDescent="0.2">
      <c r="A113" s="101" t="s">
        <v>54</v>
      </c>
      <c r="B113" s="247">
        <v>2001</v>
      </c>
      <c r="C113" s="108">
        <f t="shared" ref="C113:I117" si="6">C46-SUM(C56,C51)</f>
        <v>0</v>
      </c>
      <c r="D113" s="108">
        <f t="shared" si="6"/>
        <v>0</v>
      </c>
      <c r="E113" s="108">
        <f t="shared" si="6"/>
        <v>0</v>
      </c>
      <c r="F113" s="108">
        <f t="shared" si="6"/>
        <v>0</v>
      </c>
      <c r="G113" s="108">
        <f t="shared" si="6"/>
        <v>0</v>
      </c>
      <c r="H113" s="108">
        <f t="shared" si="6"/>
        <v>0</v>
      </c>
      <c r="I113" s="108">
        <f t="shared" si="6"/>
        <v>0</v>
      </c>
      <c r="J113" s="244"/>
      <c r="K113" s="136"/>
      <c r="L113" s="108"/>
      <c r="M113" s="108"/>
      <c r="N113" s="108"/>
      <c r="O113" s="108"/>
      <c r="P113" s="108"/>
      <c r="Q113" s="244"/>
      <c r="R113" s="244"/>
      <c r="S113" s="244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</row>
    <row r="114" spans="1:35" s="106" customFormat="1" ht="12.6" hidden="1" customHeight="1" outlineLevel="1" x14ac:dyDescent="0.2">
      <c r="A114" s="101"/>
      <c r="B114" s="137">
        <v>2002</v>
      </c>
      <c r="C114" s="108">
        <f t="shared" si="6"/>
        <v>0</v>
      </c>
      <c r="D114" s="108">
        <f t="shared" si="6"/>
        <v>0</v>
      </c>
      <c r="E114" s="108">
        <f t="shared" si="6"/>
        <v>552937</v>
      </c>
      <c r="F114" s="108">
        <f t="shared" si="6"/>
        <v>0</v>
      </c>
      <c r="G114" s="108">
        <f t="shared" si="6"/>
        <v>0</v>
      </c>
      <c r="H114" s="108">
        <f t="shared" si="6"/>
        <v>0</v>
      </c>
      <c r="I114" s="108">
        <f t="shared" si="6"/>
        <v>0</v>
      </c>
      <c r="J114" s="244"/>
      <c r="K114" s="138"/>
      <c r="L114" s="108"/>
      <c r="M114" s="108"/>
      <c r="N114" s="108"/>
      <c r="O114" s="108"/>
      <c r="P114" s="108"/>
      <c r="Q114" s="244"/>
      <c r="R114" s="244"/>
      <c r="S114" s="244"/>
      <c r="X114" s="108"/>
      <c r="Y114" s="108"/>
      <c r="Z114" s="108"/>
      <c r="AA114" s="108"/>
      <c r="AB114" s="108"/>
      <c r="AC114" s="108"/>
      <c r="AD114" s="108"/>
      <c r="AE114" s="108"/>
      <c r="AF114" s="108"/>
      <c r="AG114" s="108"/>
      <c r="AH114" s="108"/>
      <c r="AI114" s="108"/>
    </row>
    <row r="115" spans="1:35" s="244" customFormat="1" ht="12.6" hidden="1" customHeight="1" outlineLevel="1" x14ac:dyDescent="0.2">
      <c r="A115" s="101"/>
      <c r="B115" s="139">
        <v>2003</v>
      </c>
      <c r="C115" s="108">
        <f t="shared" si="6"/>
        <v>0</v>
      </c>
      <c r="D115" s="108">
        <f t="shared" si="6"/>
        <v>0</v>
      </c>
      <c r="E115" s="108">
        <f t="shared" si="6"/>
        <v>0</v>
      </c>
      <c r="F115" s="108">
        <f t="shared" si="6"/>
        <v>0</v>
      </c>
      <c r="G115" s="108">
        <f t="shared" si="6"/>
        <v>0</v>
      </c>
      <c r="H115" s="108">
        <f t="shared" si="6"/>
        <v>0</v>
      </c>
      <c r="I115" s="108">
        <f t="shared" si="6"/>
        <v>0</v>
      </c>
      <c r="K115" s="140"/>
      <c r="L115" s="108"/>
      <c r="M115" s="108"/>
      <c r="N115" s="108"/>
      <c r="O115" s="108"/>
      <c r="P115" s="108"/>
      <c r="T115" s="106"/>
      <c r="U115" s="106"/>
      <c r="V115" s="106"/>
      <c r="W115" s="106"/>
      <c r="X115" s="108"/>
      <c r="Y115" s="108"/>
      <c r="Z115" s="108"/>
      <c r="AA115" s="108"/>
      <c r="AB115" s="108"/>
      <c r="AC115" s="108"/>
      <c r="AD115" s="108"/>
      <c r="AE115" s="108"/>
      <c r="AF115" s="108"/>
      <c r="AG115" s="108"/>
      <c r="AH115" s="108"/>
      <c r="AI115" s="108"/>
    </row>
    <row r="116" spans="1:35" s="244" customFormat="1" ht="12.6" hidden="1" customHeight="1" outlineLevel="1" x14ac:dyDescent="0.2">
      <c r="A116" s="101"/>
      <c r="B116" s="141">
        <v>2004</v>
      </c>
      <c r="C116" s="108">
        <f t="shared" si="6"/>
        <v>0</v>
      </c>
      <c r="D116" s="108">
        <f t="shared" si="6"/>
        <v>0</v>
      </c>
      <c r="E116" s="108">
        <f t="shared" si="6"/>
        <v>0</v>
      </c>
      <c r="F116" s="108">
        <f t="shared" si="6"/>
        <v>0</v>
      </c>
      <c r="G116" s="108">
        <f t="shared" si="6"/>
        <v>0</v>
      </c>
      <c r="H116" s="108">
        <f t="shared" si="6"/>
        <v>0</v>
      </c>
      <c r="I116" s="108">
        <f t="shared" si="6"/>
        <v>0</v>
      </c>
      <c r="K116" s="142"/>
      <c r="L116" s="108"/>
      <c r="M116" s="108"/>
      <c r="N116" s="108"/>
      <c r="O116" s="108"/>
      <c r="P116" s="108"/>
      <c r="T116" s="106"/>
      <c r="U116" s="106"/>
      <c r="V116" s="106"/>
      <c r="W116" s="106"/>
      <c r="X116" s="108"/>
      <c r="Y116" s="108"/>
      <c r="Z116" s="108"/>
      <c r="AA116" s="108"/>
      <c r="AB116" s="108"/>
      <c r="AC116" s="108"/>
      <c r="AD116" s="108"/>
      <c r="AE116" s="108"/>
      <c r="AF116" s="108"/>
      <c r="AG116" s="108"/>
      <c r="AH116" s="108"/>
      <c r="AI116" s="108"/>
    </row>
    <row r="117" spans="1:35" s="244" customFormat="1" ht="12.6" hidden="1" customHeight="1" outlineLevel="1" x14ac:dyDescent="0.2">
      <c r="A117" s="246"/>
      <c r="B117" s="248">
        <v>2005</v>
      </c>
      <c r="C117" s="245">
        <f t="shared" si="6"/>
        <v>0</v>
      </c>
      <c r="D117" s="245">
        <f t="shared" si="6"/>
        <v>0</v>
      </c>
      <c r="E117" s="245">
        <f t="shared" si="6"/>
        <v>0</v>
      </c>
      <c r="F117" s="245">
        <f t="shared" si="6"/>
        <v>0</v>
      </c>
      <c r="G117" s="245">
        <f t="shared" si="6"/>
        <v>0</v>
      </c>
      <c r="H117" s="245">
        <f t="shared" si="6"/>
        <v>0</v>
      </c>
      <c r="I117" s="245">
        <f t="shared" si="6"/>
        <v>0</v>
      </c>
      <c r="K117" s="142"/>
      <c r="L117" s="108"/>
      <c r="M117" s="108"/>
      <c r="N117" s="108"/>
      <c r="O117" s="108"/>
      <c r="P117" s="108"/>
      <c r="T117" s="106"/>
      <c r="U117" s="106"/>
      <c r="V117" s="106"/>
      <c r="W117" s="106"/>
      <c r="X117" s="108"/>
      <c r="Y117" s="108"/>
      <c r="Z117" s="108"/>
      <c r="AA117" s="108"/>
      <c r="AB117" s="108"/>
      <c r="AC117" s="108"/>
      <c r="AD117" s="108"/>
      <c r="AE117" s="108"/>
      <c r="AF117" s="108"/>
      <c r="AG117" s="108"/>
      <c r="AH117" s="108"/>
      <c r="AI117" s="108"/>
    </row>
    <row r="118" spans="1:35" s="244" customFormat="1" ht="12.6" hidden="1" customHeight="1" outlineLevel="1" x14ac:dyDescent="0.2">
      <c r="A118" s="101" t="s">
        <v>53</v>
      </c>
      <c r="B118" s="247">
        <v>2001</v>
      </c>
      <c r="C118" s="108">
        <f t="shared" ref="C118:I122" si="7">C61-SUM(C71,C66)</f>
        <v>0</v>
      </c>
      <c r="D118" s="108">
        <f t="shared" si="7"/>
        <v>0</v>
      </c>
      <c r="E118" s="108">
        <f t="shared" si="7"/>
        <v>0</v>
      </c>
      <c r="F118" s="108">
        <f t="shared" si="7"/>
        <v>0</v>
      </c>
      <c r="G118" s="108">
        <f t="shared" si="7"/>
        <v>0</v>
      </c>
      <c r="H118" s="108">
        <f t="shared" si="7"/>
        <v>0</v>
      </c>
      <c r="I118" s="108">
        <f t="shared" si="7"/>
        <v>0</v>
      </c>
      <c r="K118" s="136"/>
      <c r="L118" s="108"/>
      <c r="M118" s="108"/>
      <c r="N118" s="108"/>
      <c r="O118" s="108"/>
      <c r="P118" s="108"/>
      <c r="T118" s="106"/>
      <c r="U118" s="106"/>
      <c r="V118" s="106"/>
      <c r="W118" s="106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</row>
    <row r="119" spans="1:35" s="244" customFormat="1" ht="12.6" hidden="1" customHeight="1" outlineLevel="1" x14ac:dyDescent="0.2">
      <c r="A119" s="101"/>
      <c r="B119" s="137">
        <v>2002</v>
      </c>
      <c r="C119" s="108">
        <f t="shared" si="7"/>
        <v>0</v>
      </c>
      <c r="D119" s="108">
        <f t="shared" si="7"/>
        <v>0</v>
      </c>
      <c r="E119" s="108">
        <f t="shared" si="7"/>
        <v>0</v>
      </c>
      <c r="F119" s="108">
        <f t="shared" si="7"/>
        <v>0</v>
      </c>
      <c r="G119" s="108">
        <f t="shared" si="7"/>
        <v>0</v>
      </c>
      <c r="H119" s="108">
        <f t="shared" si="7"/>
        <v>0</v>
      </c>
      <c r="I119" s="108">
        <f t="shared" si="7"/>
        <v>0</v>
      </c>
      <c r="K119" s="138"/>
      <c r="L119" s="108"/>
      <c r="M119" s="108"/>
      <c r="N119" s="108"/>
      <c r="O119" s="108"/>
      <c r="P119" s="108"/>
      <c r="T119" s="106"/>
      <c r="U119" s="106"/>
      <c r="V119" s="106"/>
      <c r="W119" s="106"/>
      <c r="X119" s="108"/>
      <c r="Y119" s="108"/>
      <c r="Z119" s="108"/>
      <c r="AA119" s="108"/>
      <c r="AB119" s="108"/>
      <c r="AC119" s="108"/>
      <c r="AD119" s="108"/>
      <c r="AE119" s="108"/>
      <c r="AF119" s="108"/>
      <c r="AG119" s="108"/>
      <c r="AH119" s="108"/>
      <c r="AI119" s="108"/>
    </row>
    <row r="120" spans="1:35" s="244" customFormat="1" ht="12.6" hidden="1" customHeight="1" outlineLevel="1" x14ac:dyDescent="0.2">
      <c r="A120" s="101"/>
      <c r="B120" s="139">
        <v>2003</v>
      </c>
      <c r="C120" s="108">
        <f t="shared" si="7"/>
        <v>0</v>
      </c>
      <c r="D120" s="108">
        <f t="shared" si="7"/>
        <v>0</v>
      </c>
      <c r="E120" s="108">
        <f t="shared" si="7"/>
        <v>0</v>
      </c>
      <c r="F120" s="108">
        <f t="shared" si="7"/>
        <v>0</v>
      </c>
      <c r="G120" s="108">
        <f t="shared" si="7"/>
        <v>0</v>
      </c>
      <c r="H120" s="108">
        <f t="shared" si="7"/>
        <v>0</v>
      </c>
      <c r="I120" s="108">
        <f t="shared" si="7"/>
        <v>0</v>
      </c>
      <c r="K120" s="140"/>
      <c r="L120" s="108"/>
      <c r="M120" s="108"/>
      <c r="N120" s="108"/>
      <c r="O120" s="108"/>
      <c r="P120" s="108"/>
      <c r="T120" s="106"/>
      <c r="U120" s="106"/>
      <c r="V120" s="106"/>
      <c r="W120" s="106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</row>
    <row r="121" spans="1:35" s="244" customFormat="1" ht="12.6" hidden="1" customHeight="1" outlineLevel="1" x14ac:dyDescent="0.2">
      <c r="A121" s="101"/>
      <c r="B121" s="141">
        <v>2004</v>
      </c>
      <c r="C121" s="108">
        <f t="shared" si="7"/>
        <v>0</v>
      </c>
      <c r="D121" s="108">
        <f t="shared" si="7"/>
        <v>-3</v>
      </c>
      <c r="E121" s="108">
        <f t="shared" si="7"/>
        <v>0</v>
      </c>
      <c r="F121" s="108">
        <f t="shared" si="7"/>
        <v>0</v>
      </c>
      <c r="G121" s="108">
        <f t="shared" si="7"/>
        <v>0</v>
      </c>
      <c r="H121" s="108">
        <f t="shared" si="7"/>
        <v>0</v>
      </c>
      <c r="I121" s="108">
        <f t="shared" si="7"/>
        <v>0</v>
      </c>
      <c r="K121" s="142"/>
      <c r="L121" s="108"/>
      <c r="M121" s="108"/>
      <c r="N121" s="108"/>
      <c r="O121" s="108"/>
      <c r="P121" s="108"/>
      <c r="T121" s="106"/>
      <c r="U121" s="106"/>
      <c r="V121" s="106"/>
      <c r="W121" s="106"/>
      <c r="X121" s="108"/>
      <c r="Y121" s="108"/>
      <c r="Z121" s="108"/>
      <c r="AA121" s="108"/>
      <c r="AB121" s="108"/>
      <c r="AC121" s="108"/>
      <c r="AD121" s="108"/>
      <c r="AE121" s="108"/>
      <c r="AF121" s="108"/>
      <c r="AG121" s="108"/>
      <c r="AH121" s="108"/>
      <c r="AI121" s="108"/>
    </row>
    <row r="122" spans="1:35" s="244" customFormat="1" ht="12.6" hidden="1" customHeight="1" outlineLevel="1" x14ac:dyDescent="0.2">
      <c r="A122" s="246"/>
      <c r="B122" s="248">
        <v>2005</v>
      </c>
      <c r="C122" s="245">
        <f t="shared" si="7"/>
        <v>0</v>
      </c>
      <c r="D122" s="245">
        <f t="shared" si="7"/>
        <v>0</v>
      </c>
      <c r="E122" s="245">
        <f t="shared" si="7"/>
        <v>0</v>
      </c>
      <c r="F122" s="245">
        <f t="shared" si="7"/>
        <v>0</v>
      </c>
      <c r="G122" s="245">
        <f t="shared" si="7"/>
        <v>0</v>
      </c>
      <c r="H122" s="245">
        <f t="shared" si="7"/>
        <v>0</v>
      </c>
      <c r="I122" s="245">
        <f t="shared" si="7"/>
        <v>0</v>
      </c>
      <c r="K122" s="142"/>
      <c r="L122" s="108"/>
      <c r="M122" s="108"/>
      <c r="N122" s="108"/>
      <c r="O122" s="108"/>
      <c r="P122" s="108"/>
      <c r="T122" s="106"/>
      <c r="U122" s="106"/>
      <c r="V122" s="106"/>
      <c r="W122" s="106"/>
      <c r="X122" s="108"/>
      <c r="Y122" s="108"/>
      <c r="Z122" s="108"/>
      <c r="AA122" s="108"/>
      <c r="AB122" s="108"/>
      <c r="AC122" s="108"/>
      <c r="AD122" s="108"/>
      <c r="AE122" s="108"/>
      <c r="AF122" s="108"/>
      <c r="AG122" s="108"/>
      <c r="AH122" s="108"/>
      <c r="AI122" s="108"/>
    </row>
    <row r="123" spans="1:35" s="244" customFormat="1" ht="12.6" hidden="1" customHeight="1" outlineLevel="1" x14ac:dyDescent="0.2">
      <c r="A123" s="101" t="s">
        <v>52</v>
      </c>
      <c r="B123" s="247">
        <v>2001</v>
      </c>
      <c r="C123" s="108">
        <f t="shared" ref="C123:I127" si="8">C11-SUM(C71,C66,C56,C51,C41,C36,C31,C21)</f>
        <v>0</v>
      </c>
      <c r="D123" s="108">
        <f t="shared" si="8"/>
        <v>0</v>
      </c>
      <c r="E123" s="108">
        <f t="shared" si="8"/>
        <v>0</v>
      </c>
      <c r="F123" s="108">
        <f t="shared" si="8"/>
        <v>0</v>
      </c>
      <c r="G123" s="108">
        <f t="shared" si="8"/>
        <v>0</v>
      </c>
      <c r="H123" s="108">
        <f t="shared" si="8"/>
        <v>0</v>
      </c>
      <c r="I123" s="108">
        <f t="shared" si="8"/>
        <v>0</v>
      </c>
      <c r="K123" s="136"/>
      <c r="L123" s="108"/>
      <c r="M123" s="108"/>
      <c r="N123" s="108"/>
      <c r="O123" s="108"/>
      <c r="P123" s="108"/>
      <c r="T123" s="106"/>
      <c r="U123" s="106"/>
      <c r="V123" s="106"/>
      <c r="W123" s="106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</row>
    <row r="124" spans="1:35" s="244" customFormat="1" ht="12.6" hidden="1" customHeight="1" outlineLevel="1" x14ac:dyDescent="0.2">
      <c r="A124" s="101"/>
      <c r="B124" s="137">
        <v>2002</v>
      </c>
      <c r="C124" s="108">
        <f t="shared" si="8"/>
        <v>0</v>
      </c>
      <c r="D124" s="108">
        <f t="shared" si="8"/>
        <v>0</v>
      </c>
      <c r="E124" s="108">
        <f t="shared" si="8"/>
        <v>0</v>
      </c>
      <c r="F124" s="108">
        <f t="shared" si="8"/>
        <v>0</v>
      </c>
      <c r="G124" s="108">
        <f t="shared" si="8"/>
        <v>0</v>
      </c>
      <c r="H124" s="108">
        <f t="shared" si="8"/>
        <v>0</v>
      </c>
      <c r="I124" s="108">
        <f t="shared" si="8"/>
        <v>79</v>
      </c>
      <c r="K124" s="138"/>
      <c r="L124" s="108"/>
      <c r="M124" s="108"/>
      <c r="N124" s="108"/>
      <c r="O124" s="108"/>
      <c r="P124" s="108"/>
      <c r="T124" s="106"/>
      <c r="U124" s="106"/>
      <c r="V124" s="106"/>
      <c r="W124" s="106"/>
      <c r="X124" s="108"/>
      <c r="Y124" s="108"/>
      <c r="Z124" s="108"/>
      <c r="AA124" s="108"/>
      <c r="AB124" s="108"/>
      <c r="AC124" s="108"/>
      <c r="AD124" s="108"/>
      <c r="AE124" s="108"/>
      <c r="AF124" s="108"/>
      <c r="AG124" s="108"/>
      <c r="AH124" s="108"/>
      <c r="AI124" s="108"/>
    </row>
    <row r="125" spans="1:35" s="244" customFormat="1" ht="12.6" hidden="1" customHeight="1" outlineLevel="1" x14ac:dyDescent="0.2">
      <c r="A125" s="101"/>
      <c r="B125" s="139">
        <v>2003</v>
      </c>
      <c r="C125" s="108">
        <f t="shared" si="8"/>
        <v>0</v>
      </c>
      <c r="D125" s="108">
        <f t="shared" si="8"/>
        <v>0</v>
      </c>
      <c r="E125" s="108">
        <f t="shared" si="8"/>
        <v>0</v>
      </c>
      <c r="F125" s="108">
        <f t="shared" si="8"/>
        <v>0</v>
      </c>
      <c r="G125" s="108">
        <f t="shared" si="8"/>
        <v>0</v>
      </c>
      <c r="H125" s="108">
        <f t="shared" si="8"/>
        <v>0</v>
      </c>
      <c r="I125" s="108">
        <f t="shared" si="8"/>
        <v>0</v>
      </c>
      <c r="K125" s="140"/>
      <c r="L125" s="108"/>
      <c r="M125" s="108"/>
      <c r="N125" s="108"/>
      <c r="O125" s="108"/>
      <c r="P125" s="108"/>
      <c r="T125" s="106"/>
      <c r="U125" s="106"/>
      <c r="V125" s="106"/>
      <c r="W125" s="106"/>
      <c r="X125" s="108"/>
      <c r="Y125" s="108"/>
      <c r="Z125" s="108"/>
      <c r="AA125" s="108"/>
      <c r="AB125" s="108"/>
      <c r="AC125" s="108"/>
      <c r="AD125" s="108"/>
      <c r="AE125" s="108"/>
      <c r="AF125" s="108"/>
      <c r="AG125" s="108"/>
      <c r="AH125" s="108"/>
      <c r="AI125" s="108"/>
    </row>
    <row r="126" spans="1:35" s="244" customFormat="1" ht="12.6" hidden="1" customHeight="1" outlineLevel="1" x14ac:dyDescent="0.2">
      <c r="A126" s="101"/>
      <c r="B126" s="141">
        <v>2004</v>
      </c>
      <c r="C126" s="108">
        <f t="shared" si="8"/>
        <v>0</v>
      </c>
      <c r="D126" s="108">
        <f t="shared" si="8"/>
        <v>-3</v>
      </c>
      <c r="E126" s="108">
        <f t="shared" si="8"/>
        <v>0</v>
      </c>
      <c r="F126" s="108">
        <f t="shared" si="8"/>
        <v>0</v>
      </c>
      <c r="G126" s="108">
        <f t="shared" si="8"/>
        <v>0</v>
      </c>
      <c r="H126" s="108">
        <f t="shared" si="8"/>
        <v>0</v>
      </c>
      <c r="I126" s="108">
        <f t="shared" si="8"/>
        <v>0</v>
      </c>
      <c r="K126" s="142"/>
      <c r="L126" s="108"/>
      <c r="M126" s="108"/>
      <c r="N126" s="108"/>
      <c r="O126" s="108"/>
      <c r="P126" s="108"/>
      <c r="T126" s="106"/>
      <c r="U126" s="106"/>
      <c r="V126" s="106"/>
      <c r="W126" s="106"/>
      <c r="X126" s="108"/>
      <c r="Y126" s="108"/>
      <c r="Z126" s="108"/>
      <c r="AA126" s="108"/>
      <c r="AB126" s="108"/>
      <c r="AC126" s="108"/>
      <c r="AD126" s="108"/>
      <c r="AE126" s="108"/>
      <c r="AF126" s="108"/>
      <c r="AG126" s="108"/>
      <c r="AH126" s="108"/>
      <c r="AI126" s="108"/>
    </row>
    <row r="127" spans="1:35" s="244" customFormat="1" ht="12.6" hidden="1" customHeight="1" outlineLevel="1" x14ac:dyDescent="0.2">
      <c r="A127" s="246"/>
      <c r="B127" s="248">
        <v>2005</v>
      </c>
      <c r="C127" s="245">
        <f t="shared" si="8"/>
        <v>0</v>
      </c>
      <c r="D127" s="245">
        <f t="shared" si="8"/>
        <v>0</v>
      </c>
      <c r="E127" s="245">
        <f t="shared" si="8"/>
        <v>0</v>
      </c>
      <c r="F127" s="245">
        <f t="shared" si="8"/>
        <v>0</v>
      </c>
      <c r="G127" s="245">
        <f t="shared" si="8"/>
        <v>0</v>
      </c>
      <c r="H127" s="245">
        <f t="shared" si="8"/>
        <v>0</v>
      </c>
      <c r="I127" s="245">
        <f t="shared" si="8"/>
        <v>0</v>
      </c>
      <c r="K127" s="142"/>
      <c r="L127" s="108"/>
      <c r="M127" s="108"/>
      <c r="N127" s="108"/>
      <c r="O127" s="108"/>
      <c r="P127" s="108"/>
      <c r="T127" s="106"/>
      <c r="U127" s="106"/>
      <c r="V127" s="106"/>
      <c r="W127" s="106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</row>
    <row r="128" spans="1:35" s="244" customFormat="1" ht="12.6" hidden="1" customHeight="1" outlineLevel="1" x14ac:dyDescent="0.2">
      <c r="A128" s="101" t="s">
        <v>51</v>
      </c>
      <c r="B128" s="247">
        <v>2001</v>
      </c>
      <c r="C128" s="108">
        <f t="shared" ref="C128:I132" si="9">C11-SUM(C61,C46,C26,C16)</f>
        <v>0</v>
      </c>
      <c r="D128" s="108">
        <f t="shared" si="9"/>
        <v>0</v>
      </c>
      <c r="E128" s="108">
        <f t="shared" si="9"/>
        <v>0</v>
      </c>
      <c r="F128" s="108">
        <f t="shared" si="9"/>
        <v>0</v>
      </c>
      <c r="G128" s="108">
        <f t="shared" si="9"/>
        <v>0</v>
      </c>
      <c r="H128" s="108">
        <f t="shared" si="9"/>
        <v>0</v>
      </c>
      <c r="I128" s="108">
        <f t="shared" si="9"/>
        <v>0</v>
      </c>
      <c r="K128" s="136"/>
      <c r="L128" s="108"/>
      <c r="M128" s="108"/>
      <c r="N128" s="108"/>
      <c r="O128" s="108"/>
      <c r="P128" s="108"/>
      <c r="T128" s="106"/>
      <c r="U128" s="106"/>
      <c r="V128" s="106"/>
      <c r="W128" s="106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</row>
    <row r="129" spans="1:35" s="244" customFormat="1" ht="12.6" hidden="1" customHeight="1" outlineLevel="1" x14ac:dyDescent="0.2">
      <c r="A129" s="101"/>
      <c r="B129" s="137">
        <v>2002</v>
      </c>
      <c r="C129" s="108">
        <f t="shared" si="9"/>
        <v>0</v>
      </c>
      <c r="D129" s="108">
        <f t="shared" si="9"/>
        <v>0</v>
      </c>
      <c r="E129" s="108">
        <f t="shared" si="9"/>
        <v>-552937</v>
      </c>
      <c r="F129" s="108">
        <f t="shared" si="9"/>
        <v>0</v>
      </c>
      <c r="G129" s="108">
        <f t="shared" si="9"/>
        <v>0</v>
      </c>
      <c r="H129" s="108">
        <f t="shared" si="9"/>
        <v>0</v>
      </c>
      <c r="I129" s="108">
        <f t="shared" si="9"/>
        <v>79</v>
      </c>
      <c r="K129" s="138"/>
      <c r="L129" s="108"/>
      <c r="M129" s="108"/>
      <c r="N129" s="108"/>
      <c r="O129" s="108"/>
      <c r="P129" s="108"/>
      <c r="T129" s="106"/>
      <c r="U129" s="106"/>
      <c r="V129" s="106"/>
      <c r="W129" s="106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</row>
    <row r="130" spans="1:35" s="244" customFormat="1" ht="12.6" hidden="1" customHeight="1" outlineLevel="1" x14ac:dyDescent="0.2">
      <c r="A130" s="101"/>
      <c r="B130" s="139">
        <v>2003</v>
      </c>
      <c r="C130" s="108">
        <f t="shared" si="9"/>
        <v>0</v>
      </c>
      <c r="D130" s="108">
        <f t="shared" si="9"/>
        <v>0</v>
      </c>
      <c r="E130" s="108">
        <f t="shared" si="9"/>
        <v>0</v>
      </c>
      <c r="F130" s="108">
        <f t="shared" si="9"/>
        <v>0</v>
      </c>
      <c r="G130" s="108">
        <f t="shared" si="9"/>
        <v>0</v>
      </c>
      <c r="H130" s="108">
        <f t="shared" si="9"/>
        <v>0</v>
      </c>
      <c r="I130" s="108">
        <f t="shared" si="9"/>
        <v>0</v>
      </c>
      <c r="K130" s="140"/>
      <c r="L130" s="108"/>
      <c r="M130" s="108"/>
      <c r="N130" s="108"/>
      <c r="O130" s="108"/>
      <c r="P130" s="108"/>
      <c r="T130" s="106"/>
      <c r="U130" s="106"/>
      <c r="V130" s="106"/>
      <c r="W130" s="106"/>
      <c r="X130" s="108"/>
      <c r="Y130" s="108"/>
      <c r="Z130" s="108"/>
      <c r="AA130" s="108"/>
      <c r="AB130" s="108"/>
      <c r="AC130" s="108"/>
      <c r="AD130" s="108"/>
      <c r="AE130" s="108"/>
      <c r="AF130" s="108"/>
      <c r="AG130" s="108"/>
      <c r="AH130" s="108"/>
      <c r="AI130" s="108"/>
    </row>
    <row r="131" spans="1:35" s="244" customFormat="1" ht="12.6" hidden="1" customHeight="1" outlineLevel="1" x14ac:dyDescent="0.2">
      <c r="A131" s="101"/>
      <c r="B131" s="141">
        <v>2004</v>
      </c>
      <c r="C131" s="108">
        <f t="shared" si="9"/>
        <v>0</v>
      </c>
      <c r="D131" s="108">
        <f t="shared" si="9"/>
        <v>0</v>
      </c>
      <c r="E131" s="108">
        <f t="shared" si="9"/>
        <v>0</v>
      </c>
      <c r="F131" s="108">
        <f t="shared" si="9"/>
        <v>0</v>
      </c>
      <c r="G131" s="108">
        <f t="shared" si="9"/>
        <v>0</v>
      </c>
      <c r="H131" s="108">
        <f t="shared" si="9"/>
        <v>0</v>
      </c>
      <c r="I131" s="108">
        <f t="shared" si="9"/>
        <v>0</v>
      </c>
      <c r="K131" s="142"/>
      <c r="L131" s="108"/>
      <c r="M131" s="108"/>
      <c r="N131" s="108"/>
      <c r="O131" s="108"/>
      <c r="P131" s="108"/>
      <c r="T131" s="106"/>
      <c r="U131" s="106"/>
      <c r="V131" s="106"/>
      <c r="W131" s="106"/>
      <c r="X131" s="108"/>
      <c r="Y131" s="108"/>
      <c r="Z131" s="108"/>
      <c r="AA131" s="108"/>
      <c r="AB131" s="108"/>
      <c r="AC131" s="108"/>
      <c r="AD131" s="108"/>
      <c r="AE131" s="108"/>
      <c r="AF131" s="108"/>
      <c r="AG131" s="108"/>
      <c r="AH131" s="108"/>
      <c r="AI131" s="108"/>
    </row>
    <row r="132" spans="1:35" s="244" customFormat="1" ht="12.6" hidden="1" customHeight="1" outlineLevel="1" x14ac:dyDescent="0.2">
      <c r="A132" s="246"/>
      <c r="B132" s="141">
        <v>2005</v>
      </c>
      <c r="C132" s="245">
        <f t="shared" si="9"/>
        <v>0</v>
      </c>
      <c r="D132" s="245">
        <f t="shared" si="9"/>
        <v>0</v>
      </c>
      <c r="E132" s="245">
        <f t="shared" si="9"/>
        <v>0</v>
      </c>
      <c r="F132" s="245">
        <f t="shared" si="9"/>
        <v>0</v>
      </c>
      <c r="G132" s="245">
        <f t="shared" si="9"/>
        <v>0</v>
      </c>
      <c r="H132" s="245">
        <f t="shared" si="9"/>
        <v>0</v>
      </c>
      <c r="I132" s="245">
        <f t="shared" si="9"/>
        <v>0</v>
      </c>
      <c r="K132" s="142"/>
      <c r="L132" s="108"/>
      <c r="M132" s="108"/>
      <c r="N132" s="108"/>
      <c r="O132" s="108"/>
      <c r="P132" s="108"/>
      <c r="T132" s="106"/>
      <c r="U132" s="106"/>
      <c r="V132" s="106"/>
      <c r="W132" s="106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</row>
    <row r="133" spans="1:35" s="244" customFormat="1" ht="12.6" hidden="1" customHeight="1" outlineLevel="1" x14ac:dyDescent="0.2">
      <c r="A133" s="101"/>
      <c r="B133" s="136"/>
      <c r="C133" s="108"/>
      <c r="D133" s="108"/>
      <c r="E133" s="108"/>
      <c r="F133" s="108"/>
      <c r="G133" s="108"/>
      <c r="K133" s="136"/>
      <c r="L133" s="108"/>
      <c r="M133" s="108"/>
      <c r="N133" s="108"/>
      <c r="O133" s="108"/>
      <c r="P133" s="108"/>
      <c r="T133" s="106"/>
      <c r="U133" s="106"/>
      <c r="V133" s="106"/>
      <c r="W133" s="106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</row>
    <row r="134" spans="1:35" s="244" customFormat="1" ht="12.6" customHeight="1" collapsed="1" x14ac:dyDescent="0.2">
      <c r="A134" s="101"/>
      <c r="B134" s="138"/>
      <c r="C134" s="108"/>
      <c r="D134" s="108"/>
      <c r="E134" s="108"/>
      <c r="F134" s="108"/>
      <c r="G134" s="108"/>
      <c r="K134" s="138"/>
      <c r="L134" s="108"/>
      <c r="M134" s="108"/>
      <c r="N134" s="108"/>
      <c r="O134" s="108"/>
      <c r="P134" s="108"/>
      <c r="T134" s="106"/>
      <c r="U134" s="106"/>
      <c r="V134" s="106"/>
      <c r="W134" s="106"/>
      <c r="X134" s="108"/>
      <c r="Y134" s="108"/>
      <c r="Z134" s="108"/>
      <c r="AA134" s="108"/>
      <c r="AB134" s="108"/>
      <c r="AC134" s="108"/>
      <c r="AD134" s="108"/>
      <c r="AE134" s="108"/>
      <c r="AF134" s="108"/>
      <c r="AG134" s="108"/>
      <c r="AH134" s="108"/>
      <c r="AI134" s="108"/>
    </row>
    <row r="135" spans="1:35" s="244" customFormat="1" ht="12.6" customHeight="1" x14ac:dyDescent="0.2">
      <c r="A135" s="101"/>
      <c r="B135" s="140"/>
      <c r="C135" s="108"/>
      <c r="D135" s="108"/>
      <c r="E135" s="108"/>
      <c r="F135" s="108"/>
      <c r="G135" s="108"/>
      <c r="K135" s="140"/>
      <c r="L135" s="108"/>
      <c r="M135" s="108"/>
      <c r="N135" s="108"/>
      <c r="O135" s="108"/>
      <c r="P135" s="108"/>
      <c r="T135" s="106"/>
      <c r="U135" s="106"/>
      <c r="V135" s="106"/>
      <c r="W135" s="106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</row>
    <row r="136" spans="1:35" s="244" customFormat="1" ht="12.6" customHeight="1" x14ac:dyDescent="0.2">
      <c r="A136" s="101"/>
      <c r="B136" s="142"/>
      <c r="C136" s="108"/>
      <c r="D136" s="108"/>
      <c r="E136" s="108"/>
      <c r="F136" s="108"/>
      <c r="G136" s="108"/>
      <c r="K136" s="142"/>
      <c r="L136" s="108"/>
      <c r="M136" s="108"/>
      <c r="N136" s="108"/>
      <c r="O136" s="108"/>
      <c r="P136" s="108"/>
      <c r="T136" s="106"/>
      <c r="U136" s="106"/>
      <c r="V136" s="106"/>
      <c r="W136" s="106"/>
      <c r="X136" s="108"/>
      <c r="Y136" s="108"/>
      <c r="Z136" s="108"/>
      <c r="AA136" s="108"/>
      <c r="AB136" s="108"/>
      <c r="AC136" s="108"/>
      <c r="AD136" s="108"/>
      <c r="AE136" s="108"/>
      <c r="AF136" s="108"/>
      <c r="AG136" s="108"/>
      <c r="AH136" s="108"/>
      <c r="AI136" s="108"/>
    </row>
    <row r="137" spans="1:35" s="244" customFormat="1" ht="12.6" customHeight="1" x14ac:dyDescent="0.2">
      <c r="A137" s="101"/>
      <c r="B137" s="142"/>
      <c r="C137" s="108"/>
      <c r="D137" s="108"/>
      <c r="E137" s="108"/>
      <c r="F137" s="108"/>
      <c r="G137" s="108"/>
      <c r="K137" s="142"/>
      <c r="L137" s="108"/>
      <c r="M137" s="108"/>
      <c r="N137" s="108"/>
      <c r="O137" s="108"/>
      <c r="P137" s="108"/>
      <c r="T137" s="106"/>
      <c r="U137" s="106"/>
      <c r="V137" s="106"/>
      <c r="W137" s="106"/>
      <c r="X137" s="108"/>
      <c r="Y137" s="108"/>
      <c r="Z137" s="108"/>
      <c r="AA137" s="108"/>
      <c r="AB137" s="108"/>
      <c r="AC137" s="108"/>
      <c r="AD137" s="108"/>
      <c r="AE137" s="108"/>
      <c r="AF137" s="108"/>
      <c r="AG137" s="108"/>
      <c r="AH137" s="108"/>
      <c r="AI137" s="108"/>
    </row>
    <row r="138" spans="1:35" s="244" customFormat="1" ht="12.6" customHeight="1" x14ac:dyDescent="0.2">
      <c r="A138" s="101"/>
      <c r="B138" s="136"/>
      <c r="C138" s="108"/>
      <c r="D138" s="108"/>
      <c r="E138" s="108"/>
      <c r="F138" s="108"/>
      <c r="G138" s="108"/>
      <c r="K138" s="136"/>
      <c r="L138" s="108"/>
      <c r="M138" s="108"/>
      <c r="N138" s="108"/>
      <c r="O138" s="108"/>
      <c r="P138" s="108"/>
      <c r="T138" s="106"/>
      <c r="U138" s="106"/>
      <c r="V138" s="106"/>
      <c r="W138" s="106"/>
      <c r="X138" s="108"/>
      <c r="Y138" s="108"/>
      <c r="Z138" s="108"/>
      <c r="AA138" s="108"/>
      <c r="AB138" s="108"/>
      <c r="AC138" s="108"/>
      <c r="AD138" s="108"/>
      <c r="AE138" s="108"/>
      <c r="AF138" s="108"/>
      <c r="AG138" s="108"/>
      <c r="AH138" s="108"/>
      <c r="AI138" s="108"/>
    </row>
    <row r="139" spans="1:35" s="244" customFormat="1" ht="12.6" customHeight="1" x14ac:dyDescent="0.2">
      <c r="A139" s="101"/>
      <c r="B139" s="138"/>
      <c r="C139" s="108"/>
      <c r="D139" s="108"/>
      <c r="E139" s="108"/>
      <c r="F139" s="108"/>
      <c r="G139" s="108"/>
      <c r="K139" s="138"/>
      <c r="L139" s="108"/>
      <c r="M139" s="108"/>
      <c r="N139" s="108"/>
      <c r="O139" s="108"/>
      <c r="P139" s="108"/>
      <c r="T139" s="106"/>
      <c r="U139" s="106"/>
      <c r="V139" s="106"/>
      <c r="W139" s="106"/>
      <c r="X139" s="108"/>
      <c r="Y139" s="108"/>
      <c r="Z139" s="108"/>
      <c r="AA139" s="108"/>
      <c r="AB139" s="108"/>
      <c r="AC139" s="108"/>
      <c r="AD139" s="108"/>
      <c r="AE139" s="108"/>
      <c r="AF139" s="108"/>
      <c r="AG139" s="108"/>
      <c r="AH139" s="108"/>
      <c r="AI139" s="108"/>
    </row>
    <row r="140" spans="1:35" s="244" customFormat="1" ht="12.6" customHeight="1" x14ac:dyDescent="0.2">
      <c r="A140" s="101"/>
      <c r="B140" s="140"/>
      <c r="C140" s="108"/>
      <c r="D140" s="108"/>
      <c r="E140" s="108"/>
      <c r="F140" s="108"/>
      <c r="G140" s="108"/>
      <c r="K140" s="140"/>
      <c r="L140" s="108"/>
      <c r="M140" s="108"/>
      <c r="N140" s="108"/>
      <c r="O140" s="108"/>
      <c r="P140" s="108"/>
      <c r="T140" s="106"/>
      <c r="U140" s="106"/>
      <c r="V140" s="106"/>
      <c r="W140" s="106"/>
      <c r="X140" s="108"/>
      <c r="Y140" s="108"/>
      <c r="Z140" s="108"/>
      <c r="AA140" s="108"/>
      <c r="AB140" s="108"/>
      <c r="AC140" s="108"/>
      <c r="AD140" s="108"/>
      <c r="AE140" s="108"/>
      <c r="AF140" s="108"/>
      <c r="AG140" s="108"/>
      <c r="AH140" s="108"/>
      <c r="AI140" s="108"/>
    </row>
    <row r="141" spans="1:35" s="244" customFormat="1" ht="12.6" customHeight="1" x14ac:dyDescent="0.2">
      <c r="A141" s="101"/>
      <c r="B141" s="142"/>
      <c r="C141" s="108"/>
      <c r="D141" s="108"/>
      <c r="E141" s="108"/>
      <c r="F141" s="108"/>
      <c r="G141" s="108"/>
      <c r="K141" s="142"/>
      <c r="L141" s="108"/>
      <c r="M141" s="108"/>
      <c r="N141" s="108"/>
      <c r="O141" s="108"/>
      <c r="P141" s="108"/>
      <c r="T141" s="106"/>
      <c r="U141" s="106"/>
      <c r="V141" s="106"/>
      <c r="W141" s="106"/>
      <c r="X141" s="108"/>
      <c r="Y141" s="108"/>
      <c r="Z141" s="108"/>
      <c r="AA141" s="108"/>
      <c r="AB141" s="108"/>
      <c r="AC141" s="108"/>
      <c r="AD141" s="108"/>
      <c r="AE141" s="108"/>
      <c r="AF141" s="108"/>
      <c r="AG141" s="108"/>
      <c r="AH141" s="108"/>
      <c r="AI141" s="108"/>
    </row>
    <row r="142" spans="1:35" s="244" customFormat="1" ht="12.6" customHeight="1" x14ac:dyDescent="0.2">
      <c r="A142" s="101"/>
      <c r="B142" s="142"/>
      <c r="C142" s="108"/>
      <c r="D142" s="108"/>
      <c r="E142" s="108"/>
      <c r="F142" s="108"/>
      <c r="G142" s="108"/>
      <c r="K142" s="142"/>
      <c r="L142" s="108"/>
      <c r="M142" s="108"/>
      <c r="N142" s="108"/>
      <c r="O142" s="108"/>
      <c r="P142" s="108"/>
      <c r="T142" s="106"/>
      <c r="U142" s="106"/>
      <c r="V142" s="106"/>
      <c r="W142" s="106"/>
      <c r="X142" s="108"/>
      <c r="Y142" s="108"/>
      <c r="Z142" s="108"/>
      <c r="AA142" s="108"/>
      <c r="AB142" s="108"/>
      <c r="AC142" s="108"/>
      <c r="AD142" s="108"/>
      <c r="AE142" s="108"/>
      <c r="AF142" s="108"/>
      <c r="AG142" s="108"/>
      <c r="AH142" s="108"/>
      <c r="AI142" s="108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0">
    <mergeCell ref="K8:K10"/>
    <mergeCell ref="L8:L9"/>
    <mergeCell ref="M8:R8"/>
    <mergeCell ref="A76:I76"/>
    <mergeCell ref="A3:H3"/>
    <mergeCell ref="A4:H4"/>
    <mergeCell ref="A8:A10"/>
    <mergeCell ref="B8:B10"/>
    <mergeCell ref="C8:C9"/>
    <mergeCell ref="D8:I8"/>
  </mergeCells>
  <hyperlinks>
    <hyperlink ref="I78" r:id="rId4" location="!/view/sk/VBD_SK_WIN/so3002rr/v_so3002rr_00_00_00_sk"/>
    <hyperlink ref="M3" location="'Obsah_ Contents'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2"/>
  <sheetViews>
    <sheetView showGridLines="0" showOutlineSymbols="0" view="pageBreakPreview" zoomScale="92" zoomScaleNormal="155" zoomScaleSheetLayoutView="92" workbookViewId="0">
      <pane xSplit="2" ySplit="10" topLeftCell="C60" activePane="bottomRight" state="frozen"/>
      <selection activeCell="D18" sqref="D18"/>
      <selection pane="topRight" activeCell="D18" sqref="D18"/>
      <selection pane="bottomLeft" activeCell="D18" sqref="D18"/>
      <selection pane="bottomRight" activeCell="A77" sqref="A77"/>
    </sheetView>
  </sheetViews>
  <sheetFormatPr defaultColWidth="10.33203125" defaultRowHeight="12.6" customHeight="1" outlineLevelRow="1" x14ac:dyDescent="0.2"/>
  <cols>
    <col min="1" max="1" width="16" style="101" customWidth="1"/>
    <col min="2" max="2" width="4.44140625" style="102" bestFit="1" customWidth="1"/>
    <col min="3" max="3" width="9.44140625" style="108" customWidth="1"/>
    <col min="4" max="4" width="7" style="108" customWidth="1"/>
    <col min="5" max="5" width="7.88671875" style="108" customWidth="1"/>
    <col min="6" max="7" width="7" style="108" customWidth="1"/>
    <col min="8" max="8" width="7" style="244" customWidth="1"/>
    <col min="9" max="9" width="8.33203125" style="244" customWidth="1"/>
    <col min="10" max="10" width="7.5546875" style="244" bestFit="1" customWidth="1"/>
    <col min="11" max="11" width="4.44140625" style="102" bestFit="1" customWidth="1"/>
    <col min="12" max="16" width="7.33203125" style="108" customWidth="1"/>
    <col min="17" max="18" width="8.33203125" style="244" customWidth="1"/>
    <col min="19" max="19" width="3.44140625" style="244" customWidth="1"/>
    <col min="20" max="23" width="5.44140625" style="106" customWidth="1"/>
    <col min="24" max="27" width="5.44140625" style="108" customWidth="1"/>
    <col min="28" max="16384" width="10.33203125" style="108"/>
  </cols>
  <sheetData>
    <row r="1" spans="1:35" s="239" customFormat="1" ht="15" customHeight="1" x14ac:dyDescent="0.3">
      <c r="A1" s="143" t="s">
        <v>0</v>
      </c>
      <c r="B1" s="241"/>
      <c r="C1" s="243"/>
      <c r="D1" s="243"/>
      <c r="E1" s="243"/>
      <c r="F1" s="243"/>
      <c r="G1" s="243"/>
      <c r="H1" s="242"/>
      <c r="I1" s="242" t="s">
        <v>1</v>
      </c>
      <c r="J1" s="242"/>
      <c r="K1" s="241"/>
      <c r="L1" s="243"/>
      <c r="M1" s="243"/>
      <c r="N1" s="243"/>
      <c r="O1" s="243"/>
      <c r="P1" s="243"/>
      <c r="Q1" s="242"/>
      <c r="R1" s="242"/>
      <c r="S1" s="242"/>
    </row>
    <row r="2" spans="1:35" s="338" customFormat="1" ht="15" hidden="1" customHeight="1" outlineLevel="1" x14ac:dyDescent="0.2">
      <c r="A2" s="341"/>
      <c r="B2" s="102"/>
      <c r="C2" s="340"/>
      <c r="D2" s="340"/>
      <c r="E2" s="340"/>
      <c r="F2" s="340"/>
      <c r="G2" s="340"/>
      <c r="H2" s="339"/>
      <c r="I2" s="339"/>
      <c r="J2" s="339"/>
      <c r="K2" s="102"/>
      <c r="L2" s="340"/>
      <c r="M2" s="340"/>
      <c r="N2" s="340"/>
      <c r="O2" s="340"/>
      <c r="P2" s="340"/>
      <c r="Q2" s="339"/>
      <c r="R2" s="339"/>
      <c r="S2" s="339"/>
    </row>
    <row r="3" spans="1:35" s="336" customFormat="1" ht="15" customHeight="1" collapsed="1" x14ac:dyDescent="0.3">
      <c r="A3" s="1" t="s">
        <v>91</v>
      </c>
      <c r="B3" s="356"/>
      <c r="C3" s="356"/>
      <c r="D3" s="356"/>
      <c r="E3" s="356"/>
      <c r="F3" s="356"/>
      <c r="G3" s="356"/>
      <c r="H3" s="356"/>
      <c r="I3" s="356"/>
      <c r="M3" s="535" t="s">
        <v>215</v>
      </c>
    </row>
    <row r="4" spans="1:35" s="334" customFormat="1" ht="15" customHeight="1" x14ac:dyDescent="0.3">
      <c r="A4" s="355" t="s">
        <v>90</v>
      </c>
      <c r="B4" s="354"/>
      <c r="C4" s="354"/>
      <c r="D4" s="354"/>
      <c r="E4" s="354"/>
      <c r="F4" s="354"/>
      <c r="G4" s="354"/>
      <c r="H4" s="354"/>
      <c r="I4" s="354"/>
    </row>
    <row r="5" spans="1:35" s="101" customFormat="1" ht="12" hidden="1" customHeight="1" outlineLevel="1" x14ac:dyDescent="0.2">
      <c r="A5" s="330"/>
      <c r="B5" s="102"/>
      <c r="C5" s="333"/>
      <c r="D5" s="332"/>
      <c r="E5" s="333"/>
      <c r="F5" s="333"/>
      <c r="G5" s="332"/>
      <c r="H5" s="331"/>
      <c r="I5" s="331"/>
      <c r="J5" s="331"/>
      <c r="K5" s="102"/>
      <c r="L5" s="333"/>
      <c r="M5" s="332"/>
      <c r="N5" s="333"/>
      <c r="O5" s="333"/>
      <c r="P5" s="332"/>
      <c r="Q5" s="331"/>
      <c r="R5" s="331"/>
      <c r="S5" s="331"/>
      <c r="T5" s="326"/>
      <c r="U5" s="326"/>
      <c r="V5" s="326"/>
      <c r="W5" s="326"/>
    </row>
    <row r="6" spans="1:35" s="101" customFormat="1" ht="12" hidden="1" customHeight="1" outlineLevel="1" x14ac:dyDescent="0.25">
      <c r="A6" s="330"/>
      <c r="B6" s="102"/>
      <c r="C6"/>
      <c r="D6"/>
      <c r="E6"/>
      <c r="F6"/>
      <c r="G6"/>
      <c r="H6"/>
      <c r="I6"/>
      <c r="J6" s="320"/>
      <c r="K6" s="102"/>
      <c r="L6" s="320"/>
      <c r="M6" s="320"/>
      <c r="N6" s="320"/>
      <c r="O6" s="320"/>
      <c r="P6" s="320"/>
      <c r="Q6" s="320"/>
      <c r="R6" s="320"/>
      <c r="S6" s="320"/>
      <c r="T6" s="326"/>
      <c r="U6" s="326"/>
      <c r="V6" s="326"/>
      <c r="W6" s="326"/>
    </row>
    <row r="7" spans="1:35" s="101" customFormat="1" ht="12" customHeight="1" collapsed="1" thickBot="1" x14ac:dyDescent="0.25">
      <c r="A7" s="329" t="s">
        <v>89</v>
      </c>
      <c r="B7" s="102"/>
      <c r="C7" s="328"/>
      <c r="D7" s="328"/>
      <c r="E7" s="328"/>
      <c r="F7" s="328"/>
      <c r="G7" s="328"/>
      <c r="H7" s="327"/>
      <c r="I7" s="327" t="s">
        <v>88</v>
      </c>
      <c r="J7" s="327"/>
      <c r="K7" s="102"/>
      <c r="L7" s="328"/>
      <c r="M7" s="328"/>
      <c r="N7" s="328"/>
      <c r="O7" s="328"/>
      <c r="P7" s="328"/>
      <c r="Q7" s="327"/>
      <c r="R7" s="327"/>
      <c r="S7" s="327"/>
      <c r="T7" s="326"/>
      <c r="U7" s="326"/>
      <c r="V7" s="326"/>
      <c r="W7" s="326"/>
    </row>
    <row r="8" spans="1:35" s="24" customFormat="1" ht="15.75" customHeight="1" x14ac:dyDescent="0.25">
      <c r="A8" s="556" t="s">
        <v>2</v>
      </c>
      <c r="B8" s="559" t="s">
        <v>3</v>
      </c>
      <c r="C8" s="580" t="s">
        <v>87</v>
      </c>
      <c r="D8" s="571" t="s">
        <v>72</v>
      </c>
      <c r="E8" s="571"/>
      <c r="F8" s="571"/>
      <c r="G8" s="571"/>
      <c r="H8" s="571"/>
      <c r="I8" s="571"/>
      <c r="J8" s="325"/>
      <c r="K8" s="565"/>
      <c r="L8" s="573"/>
      <c r="M8" s="567"/>
      <c r="N8" s="567"/>
      <c r="O8" s="567"/>
      <c r="P8" s="567"/>
      <c r="Q8" s="567"/>
      <c r="R8" s="567"/>
      <c r="S8" s="325"/>
      <c r="T8" s="23"/>
      <c r="U8" s="23"/>
      <c r="V8" s="23"/>
      <c r="W8" s="23"/>
    </row>
    <row r="9" spans="1:35" s="36" customFormat="1" ht="20.399999999999999" x14ac:dyDescent="0.25">
      <c r="A9" s="576"/>
      <c r="B9" s="578"/>
      <c r="C9" s="581"/>
      <c r="D9" s="324" t="s">
        <v>86</v>
      </c>
      <c r="E9" s="324" t="s">
        <v>85</v>
      </c>
      <c r="F9" s="324" t="s">
        <v>84</v>
      </c>
      <c r="G9" s="324" t="s">
        <v>83</v>
      </c>
      <c r="H9" s="324" t="s">
        <v>82</v>
      </c>
      <c r="I9" s="323" t="s">
        <v>81</v>
      </c>
      <c r="J9" s="320"/>
      <c r="K9" s="572"/>
      <c r="L9" s="573"/>
      <c r="M9" s="322"/>
      <c r="N9" s="322"/>
      <c r="O9" s="322"/>
      <c r="P9" s="322"/>
      <c r="Q9" s="322"/>
      <c r="R9" s="321"/>
      <c r="S9" s="320"/>
      <c r="T9" s="218"/>
      <c r="U9" s="218"/>
      <c r="V9" s="218"/>
      <c r="W9" s="35"/>
    </row>
    <row r="10" spans="1:35" ht="38.25" customHeight="1" thickBot="1" x14ac:dyDescent="0.25">
      <c r="A10" s="577"/>
      <c r="B10" s="579"/>
      <c r="C10" s="353" t="s">
        <v>80</v>
      </c>
      <c r="D10" s="318" t="s">
        <v>64</v>
      </c>
      <c r="E10" s="318" t="s">
        <v>221</v>
      </c>
      <c r="F10" s="318" t="s">
        <v>63</v>
      </c>
      <c r="G10" s="318" t="s">
        <v>62</v>
      </c>
      <c r="H10" s="318" t="s">
        <v>61</v>
      </c>
      <c r="I10" s="317" t="s">
        <v>79</v>
      </c>
      <c r="J10" s="313"/>
      <c r="K10" s="572"/>
      <c r="L10" s="316"/>
      <c r="M10" s="315"/>
      <c r="N10" s="315"/>
      <c r="O10" s="315"/>
      <c r="P10" s="315"/>
      <c r="Q10" s="315"/>
      <c r="R10" s="314"/>
      <c r="S10" s="313"/>
      <c r="T10" s="312"/>
      <c r="U10" s="311"/>
      <c r="V10" s="310"/>
      <c r="W10" s="309"/>
    </row>
    <row r="11" spans="1:35" s="16" customFormat="1" ht="15" customHeight="1" x14ac:dyDescent="0.3">
      <c r="A11" s="308" t="s">
        <v>19</v>
      </c>
      <c r="B11" s="352">
        <v>2018</v>
      </c>
      <c r="C11" s="306">
        <v>415</v>
      </c>
      <c r="D11" s="305">
        <v>444</v>
      </c>
      <c r="E11" s="305">
        <v>274</v>
      </c>
      <c r="F11" s="305">
        <v>256</v>
      </c>
      <c r="G11" s="305">
        <v>202</v>
      </c>
      <c r="H11" s="526">
        <v>134</v>
      </c>
      <c r="I11" s="526">
        <v>411</v>
      </c>
      <c r="J11" s="267"/>
      <c r="K11" s="41"/>
      <c r="L11" s="195"/>
      <c r="M11" s="195"/>
      <c r="N11" s="195"/>
      <c r="O11" s="195"/>
      <c r="P11" s="195"/>
      <c r="Q11" s="267"/>
      <c r="R11" s="267"/>
      <c r="S11" s="267"/>
      <c r="AC11" s="257"/>
      <c r="AD11" s="255"/>
      <c r="AE11" s="255"/>
      <c r="AF11" s="255"/>
      <c r="AG11" s="256"/>
      <c r="AH11" s="256"/>
      <c r="AI11" s="255"/>
    </row>
    <row r="12" spans="1:35" s="16" customFormat="1" ht="12.9" customHeight="1" x14ac:dyDescent="0.3">
      <c r="A12" s="297"/>
      <c r="B12" s="351">
        <v>2019</v>
      </c>
      <c r="C12" s="302">
        <v>430</v>
      </c>
      <c r="D12" s="301">
        <v>460</v>
      </c>
      <c r="E12" s="301">
        <v>280</v>
      </c>
      <c r="F12" s="301">
        <v>263</v>
      </c>
      <c r="G12" s="301">
        <v>209</v>
      </c>
      <c r="H12" s="527">
        <v>138</v>
      </c>
      <c r="I12" s="527">
        <v>433</v>
      </c>
      <c r="J12" s="267"/>
      <c r="K12" s="47"/>
      <c r="L12" s="195"/>
      <c r="M12" s="195"/>
      <c r="N12" s="195"/>
      <c r="O12" s="195"/>
      <c r="P12" s="195"/>
      <c r="Q12" s="267"/>
      <c r="R12" s="267"/>
      <c r="S12" s="267"/>
      <c r="AC12" s="257"/>
      <c r="AD12" s="255"/>
      <c r="AE12" s="255"/>
      <c r="AF12" s="255"/>
      <c r="AG12" s="255"/>
      <c r="AH12" s="256"/>
      <c r="AI12" s="255"/>
    </row>
    <row r="13" spans="1:35" s="16" customFormat="1" ht="12.9" customHeight="1" x14ac:dyDescent="0.3">
      <c r="A13" s="297"/>
      <c r="B13" s="350">
        <v>2020</v>
      </c>
      <c r="C13" s="295">
        <v>452</v>
      </c>
      <c r="D13" s="294">
        <v>487</v>
      </c>
      <c r="E13" s="294">
        <v>289</v>
      </c>
      <c r="F13" s="294">
        <v>272</v>
      </c>
      <c r="G13" s="294">
        <v>218</v>
      </c>
      <c r="H13" s="528">
        <v>143</v>
      </c>
      <c r="I13" s="528">
        <v>474</v>
      </c>
      <c r="J13" s="292"/>
      <c r="K13" s="49"/>
      <c r="L13" s="205"/>
      <c r="M13" s="205"/>
      <c r="N13" s="205"/>
      <c r="O13" s="205"/>
      <c r="P13" s="205"/>
      <c r="Q13" s="292"/>
      <c r="R13" s="292"/>
      <c r="S13" s="292"/>
      <c r="AC13" s="257"/>
      <c r="AD13" s="255"/>
      <c r="AE13" s="255"/>
      <c r="AF13" s="255"/>
      <c r="AG13" s="255"/>
      <c r="AH13" s="256"/>
      <c r="AI13" s="255"/>
    </row>
    <row r="14" spans="1:35" s="16" customFormat="1" ht="12.9" customHeight="1" x14ac:dyDescent="0.3">
      <c r="A14" s="297"/>
      <c r="B14" s="349">
        <v>2021</v>
      </c>
      <c r="C14" s="295">
        <v>470</v>
      </c>
      <c r="D14" s="294">
        <v>506</v>
      </c>
      <c r="E14" s="294">
        <v>298</v>
      </c>
      <c r="F14" s="294">
        <v>283</v>
      </c>
      <c r="G14" s="294">
        <v>228</v>
      </c>
      <c r="H14" s="528">
        <v>149</v>
      </c>
      <c r="I14" s="528">
        <v>500</v>
      </c>
      <c r="J14" s="292"/>
      <c r="K14" s="50"/>
      <c r="L14" s="205"/>
      <c r="M14" s="205"/>
      <c r="N14" s="205"/>
      <c r="O14" s="205"/>
      <c r="P14" s="205"/>
      <c r="Q14" s="292"/>
      <c r="R14" s="292"/>
      <c r="S14" s="292"/>
      <c r="AC14" s="257"/>
      <c r="AD14" s="255"/>
      <c r="AE14" s="255"/>
      <c r="AF14" s="255"/>
      <c r="AG14" s="255"/>
      <c r="AH14" s="256"/>
      <c r="AI14" s="255"/>
    </row>
    <row r="15" spans="1:35" s="16" customFormat="1" ht="12.9" customHeight="1" x14ac:dyDescent="0.3">
      <c r="A15" s="297"/>
      <c r="B15" s="349">
        <v>2022</v>
      </c>
      <c r="C15" s="295">
        <v>483</v>
      </c>
      <c r="D15" s="294">
        <v>519</v>
      </c>
      <c r="E15" s="294">
        <v>304</v>
      </c>
      <c r="F15" s="294">
        <v>288</v>
      </c>
      <c r="G15" s="294">
        <v>234</v>
      </c>
      <c r="H15" s="528">
        <v>155</v>
      </c>
      <c r="I15" s="528">
        <v>513</v>
      </c>
      <c r="J15" s="292"/>
      <c r="K15" s="50"/>
      <c r="L15" s="205"/>
      <c r="M15" s="205"/>
      <c r="N15" s="205"/>
      <c r="O15" s="205"/>
      <c r="P15" s="205"/>
      <c r="Q15" s="292"/>
      <c r="R15" s="292"/>
      <c r="S15" s="292"/>
      <c r="AC15" s="257"/>
      <c r="AD15" s="255"/>
      <c r="AE15" s="255"/>
      <c r="AF15" s="255"/>
      <c r="AG15" s="255"/>
      <c r="AH15" s="256"/>
      <c r="AI15" s="255"/>
    </row>
    <row r="16" spans="1:35" s="16" customFormat="1" ht="12.9" customHeight="1" x14ac:dyDescent="0.3">
      <c r="A16" s="538" t="s">
        <v>20</v>
      </c>
      <c r="B16" s="539">
        <v>2018</v>
      </c>
      <c r="C16" s="542" t="s">
        <v>78</v>
      </c>
      <c r="D16" s="543" t="s">
        <v>78</v>
      </c>
      <c r="E16" s="543" t="s">
        <v>78</v>
      </c>
      <c r="F16" s="543" t="s">
        <v>78</v>
      </c>
      <c r="G16" s="543" t="s">
        <v>78</v>
      </c>
      <c r="H16" s="544" t="s">
        <v>78</v>
      </c>
      <c r="I16" s="544" t="s">
        <v>78</v>
      </c>
      <c r="J16" s="267"/>
      <c r="K16" s="41"/>
      <c r="L16" s="195"/>
      <c r="M16" s="195"/>
      <c r="N16" s="195"/>
      <c r="O16" s="195"/>
      <c r="P16" s="195"/>
      <c r="Q16" s="267"/>
      <c r="R16" s="267"/>
      <c r="S16" s="267"/>
      <c r="AC16" s="257"/>
      <c r="AD16" s="255"/>
      <c r="AE16" s="255"/>
      <c r="AF16" s="255"/>
      <c r="AG16" s="256"/>
      <c r="AH16" s="256"/>
      <c r="AI16" s="255"/>
    </row>
    <row r="17" spans="1:35" s="16" customFormat="1" ht="12.9" customHeight="1" x14ac:dyDescent="0.3">
      <c r="A17" s="55"/>
      <c r="B17" s="59">
        <v>2019</v>
      </c>
      <c r="C17" s="542" t="s">
        <v>78</v>
      </c>
      <c r="D17" s="543" t="s">
        <v>78</v>
      </c>
      <c r="E17" s="543" t="s">
        <v>78</v>
      </c>
      <c r="F17" s="543" t="s">
        <v>78</v>
      </c>
      <c r="G17" s="543" t="s">
        <v>78</v>
      </c>
      <c r="H17" s="544" t="s">
        <v>78</v>
      </c>
      <c r="I17" s="544" t="s">
        <v>78</v>
      </c>
      <c r="J17" s="267"/>
      <c r="K17" s="47"/>
      <c r="L17" s="195"/>
      <c r="M17" s="195"/>
      <c r="N17" s="195"/>
      <c r="O17" s="195"/>
      <c r="P17" s="195"/>
      <c r="Q17" s="267"/>
      <c r="R17" s="267"/>
      <c r="S17" s="267"/>
      <c r="AC17" s="257"/>
      <c r="AD17" s="255"/>
      <c r="AE17" s="255"/>
      <c r="AF17" s="255"/>
      <c r="AG17" s="255"/>
      <c r="AH17" s="256"/>
      <c r="AI17" s="255"/>
    </row>
    <row r="18" spans="1:35" s="16" customFormat="1" ht="12.9" customHeight="1" x14ac:dyDescent="0.3">
      <c r="A18" s="60"/>
      <c r="B18" s="61">
        <v>2020</v>
      </c>
      <c r="C18" s="542" t="s">
        <v>78</v>
      </c>
      <c r="D18" s="543" t="s">
        <v>78</v>
      </c>
      <c r="E18" s="543" t="s">
        <v>78</v>
      </c>
      <c r="F18" s="543" t="s">
        <v>78</v>
      </c>
      <c r="G18" s="543" t="s">
        <v>78</v>
      </c>
      <c r="H18" s="544" t="s">
        <v>78</v>
      </c>
      <c r="I18" s="544" t="s">
        <v>78</v>
      </c>
      <c r="J18" s="267"/>
      <c r="K18" s="49"/>
      <c r="L18" s="195"/>
      <c r="M18" s="195"/>
      <c r="N18" s="195"/>
      <c r="O18" s="195"/>
      <c r="P18" s="195"/>
      <c r="Q18" s="267"/>
      <c r="R18" s="267"/>
      <c r="S18" s="267"/>
      <c r="AC18" s="257"/>
      <c r="AD18" s="255"/>
      <c r="AE18" s="255"/>
      <c r="AF18" s="255"/>
      <c r="AG18" s="255"/>
      <c r="AH18" s="256"/>
      <c r="AI18" s="255"/>
    </row>
    <row r="19" spans="1:35" s="16" customFormat="1" ht="12.9" customHeight="1" x14ac:dyDescent="0.3">
      <c r="A19" s="55"/>
      <c r="B19" s="62">
        <v>2021</v>
      </c>
      <c r="C19" s="542" t="s">
        <v>78</v>
      </c>
      <c r="D19" s="543" t="s">
        <v>78</v>
      </c>
      <c r="E19" s="543" t="s">
        <v>78</v>
      </c>
      <c r="F19" s="543" t="s">
        <v>78</v>
      </c>
      <c r="G19" s="543" t="s">
        <v>78</v>
      </c>
      <c r="H19" s="544" t="s">
        <v>78</v>
      </c>
      <c r="I19" s="544" t="s">
        <v>78</v>
      </c>
      <c r="J19" s="267"/>
      <c r="K19" s="50"/>
      <c r="L19" s="195"/>
      <c r="M19" s="195"/>
      <c r="N19" s="195"/>
      <c r="O19" s="195"/>
      <c r="P19" s="195"/>
      <c r="Q19" s="267"/>
      <c r="R19" s="267"/>
      <c r="S19" s="267"/>
      <c r="AC19" s="257"/>
      <c r="AD19" s="255"/>
      <c r="AE19" s="255"/>
      <c r="AF19" s="255"/>
      <c r="AG19" s="255"/>
      <c r="AH19" s="256"/>
      <c r="AI19" s="255"/>
    </row>
    <row r="20" spans="1:35" s="16" customFormat="1" ht="12.9" customHeight="1" x14ac:dyDescent="0.3">
      <c r="A20" s="540"/>
      <c r="B20" s="541">
        <v>2022</v>
      </c>
      <c r="C20" s="542" t="s">
        <v>78</v>
      </c>
      <c r="D20" s="543" t="s">
        <v>78</v>
      </c>
      <c r="E20" s="543" t="s">
        <v>78</v>
      </c>
      <c r="F20" s="543" t="s">
        <v>78</v>
      </c>
      <c r="G20" s="543" t="s">
        <v>78</v>
      </c>
      <c r="H20" s="544" t="s">
        <v>78</v>
      </c>
      <c r="I20" s="544" t="s">
        <v>78</v>
      </c>
      <c r="J20" s="267"/>
      <c r="K20" s="50"/>
      <c r="L20" s="195"/>
      <c r="M20" s="195"/>
      <c r="N20" s="195"/>
      <c r="O20" s="195"/>
      <c r="P20" s="195"/>
      <c r="Q20" s="267"/>
      <c r="R20" s="267"/>
      <c r="S20" s="267"/>
      <c r="AC20" s="257"/>
      <c r="AD20" s="255"/>
      <c r="AE20" s="255"/>
      <c r="AF20" s="255"/>
      <c r="AG20" s="255"/>
      <c r="AH20" s="256"/>
      <c r="AI20" s="255"/>
    </row>
    <row r="21" spans="1:35" s="87" customFormat="1" ht="12.9" customHeight="1" x14ac:dyDescent="0.3">
      <c r="A21" s="69" t="s">
        <v>21</v>
      </c>
      <c r="B21" s="343">
        <v>2018</v>
      </c>
      <c r="C21" s="188">
        <v>491</v>
      </c>
      <c r="D21" s="187">
        <v>513</v>
      </c>
      <c r="E21" s="187">
        <v>316</v>
      </c>
      <c r="F21" s="187">
        <v>285</v>
      </c>
      <c r="G21" s="187">
        <v>238</v>
      </c>
      <c r="H21" s="186">
        <v>167</v>
      </c>
      <c r="I21" s="186">
        <v>484</v>
      </c>
      <c r="J21" s="258"/>
      <c r="K21" s="41"/>
      <c r="L21" s="185"/>
      <c r="M21" s="185"/>
      <c r="N21" s="185"/>
      <c r="O21" s="185"/>
      <c r="P21" s="185"/>
      <c r="Q21" s="258"/>
      <c r="R21" s="258"/>
      <c r="S21" s="258"/>
      <c r="T21" s="16"/>
      <c r="U21" s="16"/>
      <c r="V21" s="16"/>
      <c r="AC21" s="257"/>
      <c r="AD21" s="255"/>
      <c r="AE21" s="255"/>
      <c r="AF21" s="255"/>
      <c r="AG21" s="256"/>
      <c r="AH21" s="256"/>
      <c r="AI21" s="255"/>
    </row>
    <row r="22" spans="1:35" s="87" customFormat="1" ht="12.9" customHeight="1" x14ac:dyDescent="0.3">
      <c r="A22" s="69"/>
      <c r="B22" s="70">
        <v>2019</v>
      </c>
      <c r="C22" s="188">
        <v>511</v>
      </c>
      <c r="D22" s="187">
        <v>533</v>
      </c>
      <c r="E22" s="187">
        <v>328</v>
      </c>
      <c r="F22" s="187">
        <v>292</v>
      </c>
      <c r="G22" s="187">
        <v>246</v>
      </c>
      <c r="H22" s="186">
        <v>172</v>
      </c>
      <c r="I22" s="186">
        <v>509</v>
      </c>
      <c r="J22" s="258"/>
      <c r="K22" s="47"/>
      <c r="L22" s="185"/>
      <c r="M22" s="185"/>
      <c r="N22" s="185"/>
      <c r="O22" s="185"/>
      <c r="P22" s="185"/>
      <c r="Q22" s="258"/>
      <c r="R22" s="258"/>
      <c r="S22" s="258"/>
      <c r="T22" s="16"/>
      <c r="U22" s="16"/>
      <c r="V22" s="16"/>
      <c r="AC22" s="257"/>
      <c r="AD22" s="255"/>
      <c r="AE22" s="255"/>
      <c r="AF22" s="255"/>
      <c r="AG22" s="255"/>
      <c r="AH22" s="256"/>
      <c r="AI22" s="255"/>
    </row>
    <row r="23" spans="1:35" s="87" customFormat="1" ht="12.9" customHeight="1" x14ac:dyDescent="0.3">
      <c r="A23" s="69"/>
      <c r="B23" s="74">
        <v>2020</v>
      </c>
      <c r="C23" s="188">
        <v>536</v>
      </c>
      <c r="D23" s="187">
        <v>561</v>
      </c>
      <c r="E23" s="187">
        <v>342</v>
      </c>
      <c r="F23" s="187">
        <v>304</v>
      </c>
      <c r="G23" s="187">
        <v>258</v>
      </c>
      <c r="H23" s="186">
        <v>181</v>
      </c>
      <c r="I23" s="186">
        <v>558</v>
      </c>
      <c r="J23" s="258"/>
      <c r="K23" s="49"/>
      <c r="L23" s="185"/>
      <c r="M23" s="185"/>
      <c r="N23" s="185"/>
      <c r="O23" s="185"/>
      <c r="P23" s="185"/>
      <c r="Q23" s="258"/>
      <c r="R23" s="258"/>
      <c r="S23" s="258"/>
      <c r="T23" s="16"/>
      <c r="U23" s="16"/>
      <c r="V23" s="16"/>
      <c r="AC23" s="257"/>
      <c r="AD23" s="255"/>
      <c r="AE23" s="255"/>
      <c r="AF23" s="255"/>
      <c r="AG23" s="255"/>
      <c r="AH23" s="256"/>
      <c r="AI23" s="255"/>
    </row>
    <row r="24" spans="1:35" s="87" customFormat="1" ht="12.9" customHeight="1" x14ac:dyDescent="0.3">
      <c r="A24" s="69"/>
      <c r="B24" s="75">
        <v>2021</v>
      </c>
      <c r="C24" s="188">
        <v>559</v>
      </c>
      <c r="D24" s="187">
        <v>583</v>
      </c>
      <c r="E24" s="187">
        <v>356</v>
      </c>
      <c r="F24" s="187">
        <v>317</v>
      </c>
      <c r="G24" s="187">
        <v>273</v>
      </c>
      <c r="H24" s="186">
        <v>191</v>
      </c>
      <c r="I24" s="186">
        <v>589</v>
      </c>
      <c r="J24" s="258"/>
      <c r="K24" s="50"/>
      <c r="L24" s="185"/>
      <c r="M24" s="185"/>
      <c r="N24" s="185"/>
      <c r="O24" s="185"/>
      <c r="P24" s="185"/>
      <c r="Q24" s="258"/>
      <c r="R24" s="258"/>
      <c r="S24" s="258"/>
      <c r="T24" s="16"/>
      <c r="U24" s="16"/>
      <c r="V24" s="16"/>
      <c r="AC24" s="257"/>
      <c r="AD24" s="255"/>
      <c r="AE24" s="255"/>
      <c r="AF24" s="255"/>
      <c r="AG24" s="255"/>
      <c r="AH24" s="256"/>
      <c r="AI24" s="255"/>
    </row>
    <row r="25" spans="1:35" s="87" customFormat="1" ht="12.9" customHeight="1" x14ac:dyDescent="0.3">
      <c r="A25" s="69"/>
      <c r="B25" s="75">
        <v>2022</v>
      </c>
      <c r="C25" s="188">
        <v>575</v>
      </c>
      <c r="D25" s="187">
        <v>599</v>
      </c>
      <c r="E25" s="187">
        <v>366</v>
      </c>
      <c r="F25" s="187">
        <v>327</v>
      </c>
      <c r="G25" s="187">
        <v>290</v>
      </c>
      <c r="H25" s="186">
        <v>202</v>
      </c>
      <c r="I25" s="186">
        <v>606</v>
      </c>
      <c r="J25" s="258"/>
      <c r="K25" s="50"/>
      <c r="L25" s="185"/>
      <c r="M25" s="185"/>
      <c r="N25" s="185"/>
      <c r="O25" s="185"/>
      <c r="P25" s="185"/>
      <c r="Q25" s="258"/>
      <c r="R25" s="258"/>
      <c r="S25" s="258"/>
      <c r="T25" s="16"/>
      <c r="U25" s="16"/>
      <c r="V25" s="16"/>
      <c r="AC25" s="257"/>
      <c r="AD25" s="255"/>
      <c r="AE25" s="255"/>
      <c r="AF25" s="255"/>
      <c r="AG25" s="255"/>
      <c r="AH25" s="256"/>
      <c r="AI25" s="255"/>
    </row>
    <row r="26" spans="1:35" s="16" customFormat="1" ht="12.9" customHeight="1" x14ac:dyDescent="0.3">
      <c r="A26" s="284" t="s">
        <v>22</v>
      </c>
      <c r="B26" s="348">
        <v>2018</v>
      </c>
      <c r="C26" s="282" t="s">
        <v>78</v>
      </c>
      <c r="D26" s="281" t="s">
        <v>78</v>
      </c>
      <c r="E26" s="281" t="s">
        <v>78</v>
      </c>
      <c r="F26" s="281" t="s">
        <v>78</v>
      </c>
      <c r="G26" s="281" t="s">
        <v>78</v>
      </c>
      <c r="H26" s="529" t="s">
        <v>78</v>
      </c>
      <c r="I26" s="529" t="s">
        <v>78</v>
      </c>
      <c r="J26" s="267"/>
      <c r="K26" s="41"/>
      <c r="L26" s="195"/>
      <c r="M26" s="195"/>
      <c r="N26" s="195"/>
      <c r="O26" s="195"/>
      <c r="P26" s="195"/>
      <c r="Q26" s="267"/>
      <c r="R26" s="267"/>
      <c r="S26" s="267"/>
      <c r="AC26" s="257"/>
      <c r="AD26" s="255"/>
      <c r="AE26" s="255"/>
      <c r="AF26" s="255"/>
      <c r="AG26" s="256"/>
      <c r="AH26" s="256"/>
      <c r="AI26" s="256"/>
    </row>
    <row r="27" spans="1:35" s="16" customFormat="1" ht="12.9" customHeight="1" x14ac:dyDescent="0.3">
      <c r="A27" s="277"/>
      <c r="B27" s="347">
        <v>2019</v>
      </c>
      <c r="C27" s="275" t="s">
        <v>78</v>
      </c>
      <c r="D27" s="274" t="s">
        <v>78</v>
      </c>
      <c r="E27" s="274" t="s">
        <v>78</v>
      </c>
      <c r="F27" s="274" t="s">
        <v>78</v>
      </c>
      <c r="G27" s="274" t="s">
        <v>78</v>
      </c>
      <c r="H27" s="530" t="s">
        <v>78</v>
      </c>
      <c r="I27" s="530" t="s">
        <v>78</v>
      </c>
      <c r="J27" s="267"/>
      <c r="K27" s="47"/>
      <c r="L27" s="195"/>
      <c r="M27" s="195"/>
      <c r="N27" s="195"/>
      <c r="O27" s="195"/>
      <c r="P27" s="195"/>
      <c r="Q27" s="267"/>
      <c r="R27" s="267"/>
      <c r="S27" s="267"/>
      <c r="AC27" s="257"/>
      <c r="AD27" s="255"/>
      <c r="AE27" s="255"/>
      <c r="AF27" s="255"/>
      <c r="AG27" s="255"/>
      <c r="AH27" s="256"/>
      <c r="AI27" s="256"/>
    </row>
    <row r="28" spans="1:35" s="16" customFormat="1" ht="12.9" customHeight="1" x14ac:dyDescent="0.3">
      <c r="A28" s="277"/>
      <c r="B28" s="346">
        <v>2020</v>
      </c>
      <c r="C28" s="275" t="s">
        <v>78</v>
      </c>
      <c r="D28" s="274" t="s">
        <v>78</v>
      </c>
      <c r="E28" s="274" t="s">
        <v>78</v>
      </c>
      <c r="F28" s="274" t="s">
        <v>78</v>
      </c>
      <c r="G28" s="274" t="s">
        <v>78</v>
      </c>
      <c r="H28" s="530" t="s">
        <v>78</v>
      </c>
      <c r="I28" s="530" t="s">
        <v>78</v>
      </c>
      <c r="J28" s="267"/>
      <c r="K28" s="49"/>
      <c r="L28" s="195"/>
      <c r="M28" s="195"/>
      <c r="N28" s="195"/>
      <c r="O28" s="195"/>
      <c r="P28" s="195"/>
      <c r="Q28" s="267"/>
      <c r="R28" s="267"/>
      <c r="S28" s="267"/>
      <c r="AC28" s="257"/>
      <c r="AD28" s="255"/>
      <c r="AE28" s="255"/>
      <c r="AF28" s="255"/>
      <c r="AG28" s="255"/>
      <c r="AH28" s="256"/>
      <c r="AI28" s="256"/>
    </row>
    <row r="29" spans="1:35" s="16" customFormat="1" ht="12.9" customHeight="1" x14ac:dyDescent="0.3">
      <c r="A29" s="277"/>
      <c r="B29" s="345">
        <v>2021</v>
      </c>
      <c r="C29" s="275" t="s">
        <v>78</v>
      </c>
      <c r="D29" s="274" t="s">
        <v>78</v>
      </c>
      <c r="E29" s="274" t="s">
        <v>78</v>
      </c>
      <c r="F29" s="274" t="s">
        <v>78</v>
      </c>
      <c r="G29" s="274" t="s">
        <v>78</v>
      </c>
      <c r="H29" s="530" t="s">
        <v>78</v>
      </c>
      <c r="I29" s="530" t="s">
        <v>78</v>
      </c>
      <c r="J29" s="267"/>
      <c r="K29" s="50"/>
      <c r="L29" s="195"/>
      <c r="M29" s="195"/>
      <c r="N29" s="195"/>
      <c r="O29" s="195"/>
      <c r="P29" s="195"/>
      <c r="Q29" s="267"/>
      <c r="R29" s="267"/>
      <c r="S29" s="267"/>
      <c r="AC29" s="257"/>
      <c r="AD29" s="255"/>
      <c r="AE29" s="255"/>
      <c r="AF29" s="255"/>
      <c r="AG29" s="255"/>
      <c r="AH29" s="256"/>
      <c r="AI29" s="256"/>
    </row>
    <row r="30" spans="1:35" s="16" customFormat="1" ht="12.9" customHeight="1" x14ac:dyDescent="0.3">
      <c r="A30" s="272"/>
      <c r="B30" s="344">
        <v>2022</v>
      </c>
      <c r="C30" s="270" t="s">
        <v>78</v>
      </c>
      <c r="D30" s="269" t="s">
        <v>78</v>
      </c>
      <c r="E30" s="269" t="s">
        <v>78</v>
      </c>
      <c r="F30" s="269" t="s">
        <v>78</v>
      </c>
      <c r="G30" s="269" t="s">
        <v>78</v>
      </c>
      <c r="H30" s="531" t="s">
        <v>78</v>
      </c>
      <c r="I30" s="531" t="s">
        <v>78</v>
      </c>
      <c r="J30" s="267"/>
      <c r="K30" s="50"/>
      <c r="L30" s="195"/>
      <c r="M30" s="195"/>
      <c r="N30" s="195"/>
      <c r="O30" s="195"/>
      <c r="P30" s="195"/>
      <c r="Q30" s="267"/>
      <c r="R30" s="267"/>
      <c r="S30" s="267"/>
      <c r="AC30" s="257"/>
      <c r="AD30" s="255"/>
      <c r="AE30" s="255"/>
      <c r="AF30" s="255"/>
      <c r="AG30" s="255"/>
      <c r="AH30" s="256"/>
      <c r="AI30" s="256"/>
    </row>
    <row r="31" spans="1:35" s="87" customFormat="1" ht="12.9" customHeight="1" x14ac:dyDescent="0.3">
      <c r="A31" s="69" t="s">
        <v>23</v>
      </c>
      <c r="B31" s="343">
        <v>2018</v>
      </c>
      <c r="C31" s="188">
        <v>412</v>
      </c>
      <c r="D31" s="187">
        <v>440</v>
      </c>
      <c r="E31" s="187">
        <v>282</v>
      </c>
      <c r="F31" s="187">
        <v>265</v>
      </c>
      <c r="G31" s="187">
        <v>205</v>
      </c>
      <c r="H31" s="186">
        <v>142</v>
      </c>
      <c r="I31" s="186">
        <v>423</v>
      </c>
      <c r="J31" s="258"/>
      <c r="K31" s="41"/>
      <c r="L31" s="185"/>
      <c r="M31" s="185"/>
      <c r="N31" s="185"/>
      <c r="O31" s="185"/>
      <c r="P31" s="185"/>
      <c r="Q31" s="258"/>
      <c r="R31" s="258"/>
      <c r="S31" s="258"/>
      <c r="T31" s="16"/>
      <c r="U31" s="16"/>
      <c r="V31" s="16"/>
      <c r="AC31" s="257"/>
      <c r="AD31" s="255"/>
      <c r="AE31" s="255"/>
      <c r="AF31" s="255"/>
      <c r="AG31" s="256"/>
      <c r="AH31" s="256"/>
      <c r="AI31" s="255"/>
    </row>
    <row r="32" spans="1:35" s="87" customFormat="1" ht="12.9" customHeight="1" x14ac:dyDescent="0.3">
      <c r="A32" s="69"/>
      <c r="B32" s="70">
        <v>2019</v>
      </c>
      <c r="C32" s="188">
        <v>428</v>
      </c>
      <c r="D32" s="187">
        <v>456</v>
      </c>
      <c r="E32" s="187">
        <v>288</v>
      </c>
      <c r="F32" s="187">
        <v>273</v>
      </c>
      <c r="G32" s="187">
        <v>211</v>
      </c>
      <c r="H32" s="186">
        <v>147</v>
      </c>
      <c r="I32" s="186">
        <v>455</v>
      </c>
      <c r="J32" s="258"/>
      <c r="K32" s="47"/>
      <c r="L32" s="185"/>
      <c r="M32" s="185"/>
      <c r="N32" s="185"/>
      <c r="O32" s="185"/>
      <c r="P32" s="185"/>
      <c r="Q32" s="258"/>
      <c r="R32" s="258"/>
      <c r="S32" s="258"/>
      <c r="T32" s="16"/>
      <c r="U32" s="16"/>
      <c r="V32" s="16"/>
      <c r="AC32" s="257"/>
      <c r="AD32" s="255"/>
      <c r="AE32" s="255"/>
      <c r="AF32" s="255"/>
      <c r="AG32" s="255"/>
      <c r="AH32" s="256"/>
      <c r="AI32" s="255"/>
    </row>
    <row r="33" spans="1:35" s="87" customFormat="1" ht="12.9" customHeight="1" x14ac:dyDescent="0.3">
      <c r="A33" s="69"/>
      <c r="B33" s="74">
        <v>2020</v>
      </c>
      <c r="C33" s="188">
        <v>450</v>
      </c>
      <c r="D33" s="187">
        <v>484</v>
      </c>
      <c r="E33" s="187">
        <v>298</v>
      </c>
      <c r="F33" s="187">
        <v>287</v>
      </c>
      <c r="G33" s="187">
        <v>222</v>
      </c>
      <c r="H33" s="186">
        <v>155</v>
      </c>
      <c r="I33" s="186">
        <v>482</v>
      </c>
      <c r="J33" s="258"/>
      <c r="K33" s="49"/>
      <c r="L33" s="185"/>
      <c r="M33" s="185"/>
      <c r="N33" s="185"/>
      <c r="O33" s="185"/>
      <c r="P33" s="185"/>
      <c r="Q33" s="258"/>
      <c r="R33" s="258"/>
      <c r="S33" s="258"/>
      <c r="T33" s="16"/>
      <c r="U33" s="16"/>
      <c r="V33" s="16"/>
      <c r="AC33" s="257"/>
      <c r="AD33" s="255"/>
      <c r="AE33" s="255"/>
      <c r="AF33" s="255"/>
      <c r="AG33" s="255"/>
      <c r="AH33" s="256"/>
      <c r="AI33" s="255"/>
    </row>
    <row r="34" spans="1:35" s="87" customFormat="1" ht="12.9" customHeight="1" x14ac:dyDescent="0.3">
      <c r="A34" s="69"/>
      <c r="B34" s="75">
        <v>2021</v>
      </c>
      <c r="C34" s="188">
        <v>468</v>
      </c>
      <c r="D34" s="187">
        <v>502</v>
      </c>
      <c r="E34" s="187">
        <v>308</v>
      </c>
      <c r="F34" s="187">
        <v>298</v>
      </c>
      <c r="G34" s="187">
        <v>231</v>
      </c>
      <c r="H34" s="186">
        <v>163</v>
      </c>
      <c r="I34" s="186">
        <v>514</v>
      </c>
      <c r="J34" s="258"/>
      <c r="K34" s="50"/>
      <c r="L34" s="185"/>
      <c r="M34" s="185"/>
      <c r="N34" s="185"/>
      <c r="O34" s="185"/>
      <c r="P34" s="185"/>
      <c r="Q34" s="258"/>
      <c r="R34" s="258"/>
      <c r="S34" s="258"/>
      <c r="T34" s="16"/>
      <c r="U34" s="16"/>
      <c r="V34" s="16"/>
      <c r="AC34" s="257"/>
      <c r="AD34" s="255"/>
      <c r="AE34" s="255"/>
      <c r="AF34" s="255"/>
      <c r="AG34" s="255"/>
      <c r="AH34" s="256"/>
      <c r="AI34" s="255"/>
    </row>
    <row r="35" spans="1:35" s="87" customFormat="1" ht="12.9" customHeight="1" x14ac:dyDescent="0.3">
      <c r="A35" s="69"/>
      <c r="B35" s="75">
        <v>2022</v>
      </c>
      <c r="C35" s="194">
        <v>481</v>
      </c>
      <c r="D35" s="193">
        <v>516</v>
      </c>
      <c r="E35" s="193">
        <v>316</v>
      </c>
      <c r="F35" s="193">
        <v>305</v>
      </c>
      <c r="G35" s="193">
        <v>239</v>
      </c>
      <c r="H35" s="192">
        <v>171</v>
      </c>
      <c r="I35" s="192">
        <v>523</v>
      </c>
      <c r="J35" s="258"/>
      <c r="K35" s="50"/>
      <c r="L35" s="185"/>
      <c r="M35" s="185"/>
      <c r="N35" s="185"/>
      <c r="O35" s="185"/>
      <c r="P35" s="185"/>
      <c r="Q35" s="258"/>
      <c r="R35" s="258"/>
      <c r="S35" s="258"/>
      <c r="T35" s="16"/>
      <c r="U35" s="16"/>
      <c r="V35" s="16"/>
      <c r="AC35" s="257"/>
      <c r="AD35" s="255"/>
      <c r="AE35" s="255"/>
      <c r="AF35" s="255"/>
      <c r="AG35" s="255"/>
      <c r="AH35" s="256"/>
      <c r="AI35" s="255"/>
    </row>
    <row r="36" spans="1:35" s="87" customFormat="1" ht="12.9" customHeight="1" x14ac:dyDescent="0.3">
      <c r="A36" s="63" t="s">
        <v>24</v>
      </c>
      <c r="B36" s="64">
        <v>2018</v>
      </c>
      <c r="C36" s="191">
        <v>416</v>
      </c>
      <c r="D36" s="190">
        <v>443</v>
      </c>
      <c r="E36" s="190">
        <v>275</v>
      </c>
      <c r="F36" s="190">
        <v>268</v>
      </c>
      <c r="G36" s="190">
        <v>208</v>
      </c>
      <c r="H36" s="189">
        <v>142</v>
      </c>
      <c r="I36" s="189">
        <v>416</v>
      </c>
      <c r="J36" s="258"/>
      <c r="K36" s="41"/>
      <c r="L36" s="185"/>
      <c r="M36" s="185"/>
      <c r="N36" s="185"/>
      <c r="O36" s="185"/>
      <c r="P36" s="185"/>
      <c r="Q36" s="258"/>
      <c r="R36" s="258"/>
      <c r="S36" s="258"/>
      <c r="T36" s="16"/>
      <c r="U36" s="16"/>
      <c r="V36" s="16"/>
      <c r="AC36" s="257"/>
      <c r="AD36" s="255"/>
      <c r="AE36" s="255"/>
      <c r="AF36" s="255"/>
      <c r="AG36" s="256"/>
      <c r="AH36" s="256"/>
      <c r="AI36" s="255"/>
    </row>
    <row r="37" spans="1:35" s="87" customFormat="1" ht="12.9" customHeight="1" x14ac:dyDescent="0.3">
      <c r="A37" s="69"/>
      <c r="B37" s="70">
        <v>2019</v>
      </c>
      <c r="C37" s="188">
        <v>432</v>
      </c>
      <c r="D37" s="187">
        <v>459</v>
      </c>
      <c r="E37" s="187">
        <v>281</v>
      </c>
      <c r="F37" s="187">
        <v>275</v>
      </c>
      <c r="G37" s="187">
        <v>216</v>
      </c>
      <c r="H37" s="186">
        <v>147</v>
      </c>
      <c r="I37" s="186">
        <v>445</v>
      </c>
      <c r="J37" s="258"/>
      <c r="K37" s="47"/>
      <c r="L37" s="185"/>
      <c r="M37" s="185"/>
      <c r="N37" s="185"/>
      <c r="O37" s="185"/>
      <c r="P37" s="185"/>
      <c r="Q37" s="258"/>
      <c r="R37" s="258"/>
      <c r="S37" s="258"/>
      <c r="T37" s="16"/>
      <c r="U37" s="16"/>
      <c r="V37" s="16"/>
      <c r="AC37" s="257"/>
      <c r="AD37" s="255"/>
      <c r="AE37" s="255"/>
      <c r="AF37" s="255"/>
      <c r="AG37" s="255"/>
      <c r="AH37" s="256"/>
      <c r="AI37" s="255"/>
    </row>
    <row r="38" spans="1:35" s="87" customFormat="1" ht="12.9" customHeight="1" x14ac:dyDescent="0.3">
      <c r="A38" s="69"/>
      <c r="B38" s="74">
        <v>2020</v>
      </c>
      <c r="C38" s="188">
        <v>454</v>
      </c>
      <c r="D38" s="187">
        <v>486</v>
      </c>
      <c r="E38" s="187">
        <v>290</v>
      </c>
      <c r="F38" s="187">
        <v>284</v>
      </c>
      <c r="G38" s="187">
        <v>225</v>
      </c>
      <c r="H38" s="186">
        <v>153</v>
      </c>
      <c r="I38" s="186">
        <v>488</v>
      </c>
      <c r="J38" s="258"/>
      <c r="K38" s="49"/>
      <c r="L38" s="185"/>
      <c r="M38" s="185"/>
      <c r="N38" s="185"/>
      <c r="O38" s="185"/>
      <c r="P38" s="185"/>
      <c r="Q38" s="258"/>
      <c r="R38" s="258"/>
      <c r="S38" s="258"/>
      <c r="T38" s="16"/>
      <c r="U38" s="16"/>
      <c r="V38" s="16"/>
      <c r="AC38" s="257"/>
      <c r="AD38" s="255"/>
      <c r="AE38" s="255"/>
      <c r="AF38" s="255"/>
      <c r="AG38" s="255"/>
      <c r="AH38" s="256"/>
      <c r="AI38" s="255"/>
    </row>
    <row r="39" spans="1:35" s="87" customFormat="1" ht="12.9" customHeight="1" x14ac:dyDescent="0.3">
      <c r="A39" s="69"/>
      <c r="B39" s="75">
        <v>2021</v>
      </c>
      <c r="C39" s="188">
        <v>472</v>
      </c>
      <c r="D39" s="187">
        <v>504</v>
      </c>
      <c r="E39" s="187">
        <v>298</v>
      </c>
      <c r="F39" s="187">
        <v>298</v>
      </c>
      <c r="G39" s="187">
        <v>235</v>
      </c>
      <c r="H39" s="186">
        <v>158</v>
      </c>
      <c r="I39" s="186">
        <v>523</v>
      </c>
      <c r="J39" s="258"/>
      <c r="K39" s="50"/>
      <c r="L39" s="185"/>
      <c r="M39" s="185"/>
      <c r="N39" s="185"/>
      <c r="O39" s="185"/>
      <c r="P39" s="185"/>
      <c r="Q39" s="258"/>
      <c r="R39" s="258"/>
      <c r="S39" s="258"/>
      <c r="T39" s="16"/>
      <c r="U39" s="16"/>
      <c r="V39" s="16"/>
      <c r="AC39" s="257"/>
      <c r="AD39" s="255"/>
      <c r="AE39" s="255"/>
      <c r="AF39" s="255"/>
      <c r="AG39" s="255"/>
      <c r="AH39" s="256"/>
      <c r="AI39" s="255"/>
    </row>
    <row r="40" spans="1:35" s="87" customFormat="1" ht="12.9" customHeight="1" x14ac:dyDescent="0.3">
      <c r="A40" s="69"/>
      <c r="B40" s="75">
        <v>2022</v>
      </c>
      <c r="C40" s="194">
        <v>484</v>
      </c>
      <c r="D40" s="193">
        <v>517</v>
      </c>
      <c r="E40" s="193">
        <v>304</v>
      </c>
      <c r="F40" s="193">
        <v>305</v>
      </c>
      <c r="G40" s="193">
        <v>244</v>
      </c>
      <c r="H40" s="192">
        <v>165</v>
      </c>
      <c r="I40" s="192">
        <v>524</v>
      </c>
      <c r="J40" s="258"/>
      <c r="K40" s="50"/>
      <c r="L40" s="185"/>
      <c r="M40" s="185"/>
      <c r="N40" s="185"/>
      <c r="O40" s="185"/>
      <c r="P40" s="185"/>
      <c r="Q40" s="258"/>
      <c r="R40" s="258"/>
      <c r="S40" s="258"/>
      <c r="T40" s="16"/>
      <c r="U40" s="16"/>
      <c r="V40" s="16"/>
      <c r="AC40" s="257"/>
      <c r="AD40" s="255"/>
      <c r="AE40" s="255"/>
      <c r="AF40" s="255"/>
      <c r="AG40" s="255"/>
      <c r="AH40" s="256"/>
      <c r="AI40" s="255"/>
    </row>
    <row r="41" spans="1:35" s="87" customFormat="1" ht="12.9" customHeight="1" x14ac:dyDescent="0.3">
      <c r="A41" s="63" t="s">
        <v>25</v>
      </c>
      <c r="B41" s="64">
        <v>2018</v>
      </c>
      <c r="C41" s="191">
        <v>396</v>
      </c>
      <c r="D41" s="190">
        <v>420</v>
      </c>
      <c r="E41" s="190">
        <v>266</v>
      </c>
      <c r="F41" s="190">
        <v>254</v>
      </c>
      <c r="G41" s="190">
        <v>199</v>
      </c>
      <c r="H41" s="189">
        <v>136</v>
      </c>
      <c r="I41" s="189">
        <v>397</v>
      </c>
      <c r="J41" s="258"/>
      <c r="K41" s="41"/>
      <c r="L41" s="185"/>
      <c r="M41" s="185"/>
      <c r="N41" s="185"/>
      <c r="O41" s="185"/>
      <c r="P41" s="185"/>
      <c r="Q41" s="258"/>
      <c r="R41" s="258"/>
      <c r="S41" s="258"/>
      <c r="T41" s="16"/>
      <c r="U41" s="16"/>
      <c r="V41" s="16"/>
      <c r="AC41" s="257"/>
      <c r="AD41" s="255"/>
      <c r="AE41" s="255"/>
      <c r="AF41" s="255"/>
      <c r="AG41" s="256"/>
      <c r="AH41" s="256"/>
      <c r="AI41" s="255"/>
    </row>
    <row r="42" spans="1:35" s="87" customFormat="1" ht="12.9" customHeight="1" x14ac:dyDescent="0.3">
      <c r="A42" s="69"/>
      <c r="B42" s="70">
        <v>2019</v>
      </c>
      <c r="C42" s="188">
        <v>411</v>
      </c>
      <c r="D42" s="187">
        <v>452</v>
      </c>
      <c r="E42" s="187">
        <v>272</v>
      </c>
      <c r="F42" s="187">
        <v>261</v>
      </c>
      <c r="G42" s="187">
        <v>207</v>
      </c>
      <c r="H42" s="186">
        <v>141</v>
      </c>
      <c r="I42" s="186">
        <v>417</v>
      </c>
      <c r="J42" s="258"/>
      <c r="K42" s="47"/>
      <c r="L42" s="185"/>
      <c r="M42" s="185"/>
      <c r="N42" s="185"/>
      <c r="O42" s="185"/>
      <c r="P42" s="185"/>
      <c r="Q42" s="258"/>
      <c r="R42" s="258"/>
      <c r="S42" s="258"/>
      <c r="T42" s="16"/>
      <c r="U42" s="16"/>
      <c r="V42" s="16"/>
      <c r="AC42" s="257"/>
      <c r="AD42" s="255"/>
      <c r="AE42" s="255"/>
      <c r="AF42" s="255"/>
      <c r="AG42" s="255"/>
      <c r="AH42" s="256"/>
      <c r="AI42" s="255"/>
    </row>
    <row r="43" spans="1:35" s="87" customFormat="1" ht="12.9" customHeight="1" x14ac:dyDescent="0.3">
      <c r="A43" s="69"/>
      <c r="B43" s="74">
        <v>2020</v>
      </c>
      <c r="C43" s="188">
        <v>433</v>
      </c>
      <c r="D43" s="187">
        <v>462</v>
      </c>
      <c r="E43" s="187">
        <v>281</v>
      </c>
      <c r="F43" s="187">
        <v>271</v>
      </c>
      <c r="G43" s="187">
        <v>219</v>
      </c>
      <c r="H43" s="186">
        <v>145</v>
      </c>
      <c r="I43" s="186">
        <v>453</v>
      </c>
      <c r="J43" s="258"/>
      <c r="K43" s="49"/>
      <c r="L43" s="185"/>
      <c r="M43" s="185"/>
      <c r="N43" s="185"/>
      <c r="O43" s="185"/>
      <c r="P43" s="185"/>
      <c r="Q43" s="258"/>
      <c r="R43" s="258"/>
      <c r="S43" s="258"/>
      <c r="T43" s="16"/>
      <c r="U43" s="16"/>
      <c r="V43" s="16"/>
      <c r="AC43" s="257"/>
      <c r="AD43" s="255"/>
      <c r="AE43" s="255"/>
      <c r="AF43" s="255"/>
      <c r="AG43" s="255"/>
      <c r="AH43" s="256"/>
      <c r="AI43" s="255"/>
    </row>
    <row r="44" spans="1:35" s="87" customFormat="1" ht="12.9" customHeight="1" x14ac:dyDescent="0.3">
      <c r="A44" s="69"/>
      <c r="B44" s="75">
        <v>2021</v>
      </c>
      <c r="C44" s="188">
        <v>450</v>
      </c>
      <c r="D44" s="187">
        <v>479</v>
      </c>
      <c r="E44" s="187">
        <v>289</v>
      </c>
      <c r="F44" s="187">
        <v>281</v>
      </c>
      <c r="G44" s="187">
        <v>227</v>
      </c>
      <c r="H44" s="186">
        <v>152</v>
      </c>
      <c r="I44" s="186">
        <v>477</v>
      </c>
      <c r="J44" s="258"/>
      <c r="K44" s="50"/>
      <c r="L44" s="185"/>
      <c r="M44" s="185"/>
      <c r="N44" s="185"/>
      <c r="O44" s="185"/>
      <c r="P44" s="185"/>
      <c r="Q44" s="258"/>
      <c r="R44" s="258"/>
      <c r="S44" s="258"/>
      <c r="T44" s="16"/>
      <c r="U44" s="16"/>
      <c r="V44" s="16"/>
      <c r="AC44" s="257"/>
      <c r="AD44" s="255"/>
      <c r="AE44" s="255"/>
      <c r="AF44" s="255"/>
      <c r="AG44" s="255"/>
      <c r="AH44" s="256"/>
      <c r="AI44" s="255"/>
    </row>
    <row r="45" spans="1:35" s="87" customFormat="1" ht="12.9" customHeight="1" x14ac:dyDescent="0.3">
      <c r="A45" s="69"/>
      <c r="B45" s="75">
        <v>2022</v>
      </c>
      <c r="C45" s="188">
        <v>461</v>
      </c>
      <c r="D45" s="187">
        <v>491</v>
      </c>
      <c r="E45" s="187">
        <v>295</v>
      </c>
      <c r="F45" s="187">
        <v>285</v>
      </c>
      <c r="G45" s="187">
        <v>231</v>
      </c>
      <c r="H45" s="186">
        <v>156</v>
      </c>
      <c r="I45" s="186">
        <v>485</v>
      </c>
      <c r="J45" s="258"/>
      <c r="K45" s="50"/>
      <c r="L45" s="185"/>
      <c r="M45" s="185"/>
      <c r="N45" s="185"/>
      <c r="O45" s="185"/>
      <c r="P45" s="185"/>
      <c r="Q45" s="258"/>
      <c r="R45" s="258"/>
      <c r="S45" s="258"/>
      <c r="T45" s="16"/>
      <c r="U45" s="16"/>
      <c r="V45" s="16"/>
      <c r="AC45" s="257"/>
      <c r="AD45" s="255"/>
      <c r="AE45" s="255"/>
      <c r="AF45" s="255"/>
      <c r="AG45" s="255"/>
      <c r="AH45" s="256"/>
      <c r="AI45" s="255"/>
    </row>
    <row r="46" spans="1:35" s="16" customFormat="1" ht="13.35" customHeight="1" x14ac:dyDescent="0.3">
      <c r="A46" s="284" t="s">
        <v>26</v>
      </c>
      <c r="B46" s="348">
        <v>2018</v>
      </c>
      <c r="C46" s="282" t="s">
        <v>78</v>
      </c>
      <c r="D46" s="281" t="s">
        <v>78</v>
      </c>
      <c r="E46" s="281" t="s">
        <v>78</v>
      </c>
      <c r="F46" s="281" t="s">
        <v>78</v>
      </c>
      <c r="G46" s="281" t="s">
        <v>78</v>
      </c>
      <c r="H46" s="529" t="s">
        <v>78</v>
      </c>
      <c r="I46" s="529" t="s">
        <v>78</v>
      </c>
      <c r="J46" s="267"/>
      <c r="K46" s="41"/>
      <c r="L46" s="195"/>
      <c r="M46" s="195"/>
      <c r="N46" s="195"/>
      <c r="O46" s="195"/>
      <c r="P46" s="195"/>
      <c r="Q46" s="267"/>
      <c r="R46" s="267"/>
      <c r="S46" s="267"/>
      <c r="AC46" s="257"/>
      <c r="AD46" s="255"/>
      <c r="AE46" s="255"/>
      <c r="AF46" s="255"/>
      <c r="AG46" s="256"/>
      <c r="AH46" s="256"/>
      <c r="AI46" s="256"/>
    </row>
    <row r="47" spans="1:35" s="87" customFormat="1" ht="13.35" customHeight="1" x14ac:dyDescent="0.3">
      <c r="A47" s="286"/>
      <c r="B47" s="347">
        <v>2019</v>
      </c>
      <c r="C47" s="275" t="s">
        <v>78</v>
      </c>
      <c r="D47" s="274" t="s">
        <v>78</v>
      </c>
      <c r="E47" s="274" t="s">
        <v>78</v>
      </c>
      <c r="F47" s="274" t="s">
        <v>78</v>
      </c>
      <c r="G47" s="274" t="s">
        <v>78</v>
      </c>
      <c r="H47" s="530" t="s">
        <v>78</v>
      </c>
      <c r="I47" s="530" t="s">
        <v>78</v>
      </c>
      <c r="J47" s="267"/>
      <c r="K47" s="47"/>
      <c r="L47" s="195"/>
      <c r="M47" s="195"/>
      <c r="N47" s="195"/>
      <c r="O47" s="195"/>
      <c r="P47" s="195"/>
      <c r="Q47" s="267"/>
      <c r="R47" s="267"/>
      <c r="S47" s="267"/>
      <c r="T47" s="16"/>
      <c r="U47" s="16"/>
      <c r="V47" s="16"/>
      <c r="AC47" s="257"/>
      <c r="AD47" s="255"/>
      <c r="AE47" s="255"/>
      <c r="AF47" s="255"/>
      <c r="AG47" s="255"/>
      <c r="AH47" s="256"/>
      <c r="AI47" s="256"/>
    </row>
    <row r="48" spans="1:35" s="16" customFormat="1" ht="13.35" customHeight="1" x14ac:dyDescent="0.3">
      <c r="A48" s="277"/>
      <c r="B48" s="346">
        <v>2020</v>
      </c>
      <c r="C48" s="275" t="s">
        <v>78</v>
      </c>
      <c r="D48" s="274" t="s">
        <v>78</v>
      </c>
      <c r="E48" s="274" t="s">
        <v>78</v>
      </c>
      <c r="F48" s="274" t="s">
        <v>78</v>
      </c>
      <c r="G48" s="274" t="s">
        <v>78</v>
      </c>
      <c r="H48" s="530" t="s">
        <v>78</v>
      </c>
      <c r="I48" s="530" t="s">
        <v>78</v>
      </c>
      <c r="J48" s="267"/>
      <c r="K48" s="49"/>
      <c r="L48" s="195"/>
      <c r="M48" s="195"/>
      <c r="N48" s="195"/>
      <c r="O48" s="195"/>
      <c r="P48" s="195"/>
      <c r="Q48" s="267"/>
      <c r="R48" s="267"/>
      <c r="S48" s="267"/>
      <c r="AC48" s="257"/>
      <c r="AD48" s="255"/>
      <c r="AE48" s="255"/>
      <c r="AF48" s="255"/>
      <c r="AG48" s="255"/>
      <c r="AH48" s="256"/>
      <c r="AI48" s="256"/>
    </row>
    <row r="49" spans="1:35" s="16" customFormat="1" ht="13.35" customHeight="1" x14ac:dyDescent="0.3">
      <c r="A49" s="277"/>
      <c r="B49" s="345">
        <v>2021</v>
      </c>
      <c r="C49" s="275" t="s">
        <v>78</v>
      </c>
      <c r="D49" s="274" t="s">
        <v>78</v>
      </c>
      <c r="E49" s="274" t="s">
        <v>78</v>
      </c>
      <c r="F49" s="274" t="s">
        <v>78</v>
      </c>
      <c r="G49" s="274" t="s">
        <v>78</v>
      </c>
      <c r="H49" s="530" t="s">
        <v>78</v>
      </c>
      <c r="I49" s="530" t="s">
        <v>78</v>
      </c>
      <c r="J49" s="267"/>
      <c r="K49" s="50"/>
      <c r="L49" s="195"/>
      <c r="M49" s="195"/>
      <c r="N49" s="195"/>
      <c r="O49" s="195"/>
      <c r="P49" s="195"/>
      <c r="Q49" s="267"/>
      <c r="R49" s="267"/>
      <c r="S49" s="267"/>
      <c r="AC49" s="257"/>
      <c r="AD49" s="255"/>
      <c r="AE49" s="255"/>
      <c r="AF49" s="255"/>
      <c r="AG49" s="255"/>
      <c r="AH49" s="256"/>
      <c r="AI49" s="256"/>
    </row>
    <row r="50" spans="1:35" s="16" customFormat="1" ht="13.35" customHeight="1" x14ac:dyDescent="0.3">
      <c r="A50" s="272"/>
      <c r="B50" s="344">
        <v>2022</v>
      </c>
      <c r="C50" s="270" t="s">
        <v>78</v>
      </c>
      <c r="D50" s="269" t="s">
        <v>78</v>
      </c>
      <c r="E50" s="269" t="s">
        <v>78</v>
      </c>
      <c r="F50" s="269" t="s">
        <v>78</v>
      </c>
      <c r="G50" s="269" t="s">
        <v>78</v>
      </c>
      <c r="H50" s="531" t="s">
        <v>78</v>
      </c>
      <c r="I50" s="531" t="s">
        <v>78</v>
      </c>
      <c r="J50" s="267"/>
      <c r="K50" s="50"/>
      <c r="L50" s="195"/>
      <c r="M50" s="195"/>
      <c r="N50" s="195"/>
      <c r="O50" s="195"/>
      <c r="P50" s="195"/>
      <c r="Q50" s="267"/>
      <c r="R50" s="267"/>
      <c r="S50" s="267"/>
      <c r="AC50" s="257"/>
      <c r="AD50" s="255"/>
      <c r="AE50" s="255"/>
      <c r="AF50" s="255"/>
      <c r="AG50" s="255"/>
      <c r="AH50" s="256"/>
      <c r="AI50" s="256"/>
    </row>
    <row r="51" spans="1:35" s="87" customFormat="1" ht="13.35" customHeight="1" x14ac:dyDescent="0.3">
      <c r="A51" s="69" t="s">
        <v>27</v>
      </c>
      <c r="B51" s="343">
        <v>2018</v>
      </c>
      <c r="C51" s="191">
        <v>402</v>
      </c>
      <c r="D51" s="190">
        <v>431</v>
      </c>
      <c r="E51" s="190">
        <v>273</v>
      </c>
      <c r="F51" s="190">
        <v>250</v>
      </c>
      <c r="G51" s="190">
        <v>200</v>
      </c>
      <c r="H51" s="189">
        <v>132</v>
      </c>
      <c r="I51" s="189">
        <v>399</v>
      </c>
      <c r="J51" s="258"/>
      <c r="K51" s="41"/>
      <c r="L51" s="185"/>
      <c r="M51" s="185"/>
      <c r="N51" s="185"/>
      <c r="O51" s="185"/>
      <c r="P51" s="185"/>
      <c r="Q51" s="258"/>
      <c r="R51" s="258"/>
      <c r="S51" s="258"/>
      <c r="T51" s="16"/>
      <c r="U51" s="16"/>
      <c r="V51" s="16"/>
      <c r="AC51" s="257"/>
      <c r="AD51" s="255"/>
      <c r="AE51" s="255"/>
      <c r="AF51" s="255"/>
      <c r="AG51" s="256"/>
      <c r="AH51" s="256"/>
      <c r="AI51" s="255"/>
    </row>
    <row r="52" spans="1:35" s="87" customFormat="1" ht="13.35" customHeight="1" x14ac:dyDescent="0.3">
      <c r="A52" s="69"/>
      <c r="B52" s="70">
        <v>2019</v>
      </c>
      <c r="C52" s="188">
        <v>417</v>
      </c>
      <c r="D52" s="187">
        <v>446</v>
      </c>
      <c r="E52" s="187">
        <v>280</v>
      </c>
      <c r="F52" s="187">
        <v>258</v>
      </c>
      <c r="G52" s="187">
        <v>209</v>
      </c>
      <c r="H52" s="186">
        <v>136</v>
      </c>
      <c r="I52" s="186">
        <v>419</v>
      </c>
      <c r="J52" s="258"/>
      <c r="K52" s="47"/>
      <c r="L52" s="185"/>
      <c r="M52" s="185"/>
      <c r="N52" s="185"/>
      <c r="O52" s="185"/>
      <c r="P52" s="185"/>
      <c r="Q52" s="258"/>
      <c r="R52" s="258"/>
      <c r="S52" s="258"/>
      <c r="T52" s="16"/>
      <c r="U52" s="16"/>
      <c r="V52" s="16"/>
      <c r="AC52" s="257"/>
      <c r="AD52" s="255"/>
      <c r="AE52" s="255"/>
      <c r="AF52" s="255"/>
      <c r="AG52" s="255"/>
      <c r="AH52" s="256"/>
      <c r="AI52" s="255"/>
    </row>
    <row r="53" spans="1:35" s="87" customFormat="1" ht="13.35" customHeight="1" x14ac:dyDescent="0.3">
      <c r="A53" s="69"/>
      <c r="B53" s="74">
        <v>2020</v>
      </c>
      <c r="C53" s="188">
        <v>438</v>
      </c>
      <c r="D53" s="187">
        <v>473</v>
      </c>
      <c r="E53" s="187">
        <v>289</v>
      </c>
      <c r="F53" s="187">
        <v>267</v>
      </c>
      <c r="G53" s="187">
        <v>218</v>
      </c>
      <c r="H53" s="186">
        <v>142</v>
      </c>
      <c r="I53" s="186">
        <v>453</v>
      </c>
      <c r="J53" s="258"/>
      <c r="K53" s="49"/>
      <c r="L53" s="185"/>
      <c r="M53" s="185"/>
      <c r="N53" s="185"/>
      <c r="O53" s="185"/>
      <c r="P53" s="185"/>
      <c r="Q53" s="258"/>
      <c r="R53" s="258"/>
      <c r="S53" s="258"/>
      <c r="T53" s="16"/>
      <c r="U53" s="16"/>
      <c r="V53" s="16"/>
      <c r="AC53" s="257"/>
      <c r="AD53" s="255"/>
      <c r="AE53" s="255"/>
      <c r="AF53" s="255"/>
      <c r="AG53" s="255"/>
      <c r="AH53" s="256"/>
      <c r="AI53" s="255"/>
    </row>
    <row r="54" spans="1:35" s="87" customFormat="1" ht="13.35" customHeight="1" x14ac:dyDescent="0.3">
      <c r="A54" s="69"/>
      <c r="B54" s="75">
        <v>2021</v>
      </c>
      <c r="C54" s="188">
        <v>455</v>
      </c>
      <c r="D54" s="187">
        <v>491</v>
      </c>
      <c r="E54" s="187">
        <v>297</v>
      </c>
      <c r="F54" s="187">
        <v>278</v>
      </c>
      <c r="G54" s="187">
        <v>227</v>
      </c>
      <c r="H54" s="186">
        <v>147</v>
      </c>
      <c r="I54" s="186">
        <v>471</v>
      </c>
      <c r="J54" s="258"/>
      <c r="K54" s="50"/>
      <c r="L54" s="185"/>
      <c r="M54" s="185"/>
      <c r="N54" s="185"/>
      <c r="O54" s="185"/>
      <c r="P54" s="185"/>
      <c r="Q54" s="258"/>
      <c r="R54" s="258"/>
      <c r="S54" s="258"/>
      <c r="T54" s="16"/>
      <c r="U54" s="16"/>
      <c r="V54" s="16"/>
      <c r="AC54" s="257"/>
      <c r="AD54" s="255"/>
      <c r="AE54" s="255"/>
      <c r="AF54" s="255"/>
      <c r="AG54" s="255"/>
      <c r="AH54" s="256"/>
      <c r="AI54" s="255"/>
    </row>
    <row r="55" spans="1:35" s="87" customFormat="1" ht="13.35" customHeight="1" x14ac:dyDescent="0.3">
      <c r="A55" s="69"/>
      <c r="B55" s="75">
        <v>2022</v>
      </c>
      <c r="C55" s="188">
        <v>467</v>
      </c>
      <c r="D55" s="187">
        <v>504</v>
      </c>
      <c r="E55" s="187">
        <v>303</v>
      </c>
      <c r="F55" s="187">
        <v>284</v>
      </c>
      <c r="G55" s="187">
        <v>232</v>
      </c>
      <c r="H55" s="186">
        <v>155</v>
      </c>
      <c r="I55" s="186">
        <v>491</v>
      </c>
      <c r="J55" s="258"/>
      <c r="K55" s="50"/>
      <c r="L55" s="185"/>
      <c r="M55" s="185"/>
      <c r="N55" s="185"/>
      <c r="O55" s="185"/>
      <c r="P55" s="185"/>
      <c r="Q55" s="258"/>
      <c r="R55" s="258"/>
      <c r="S55" s="258"/>
      <c r="T55" s="16"/>
      <c r="U55" s="16"/>
      <c r="V55" s="16"/>
      <c r="AC55" s="257"/>
      <c r="AD55" s="255"/>
      <c r="AE55" s="255"/>
      <c r="AF55" s="255"/>
      <c r="AG55" s="255"/>
      <c r="AH55" s="256"/>
      <c r="AI55" s="255"/>
    </row>
    <row r="56" spans="1:35" s="87" customFormat="1" ht="13.35" customHeight="1" x14ac:dyDescent="0.3">
      <c r="A56" s="63" t="s">
        <v>28</v>
      </c>
      <c r="B56" s="64">
        <v>2018</v>
      </c>
      <c r="C56" s="191">
        <v>408</v>
      </c>
      <c r="D56" s="190">
        <v>433</v>
      </c>
      <c r="E56" s="190">
        <v>273</v>
      </c>
      <c r="F56" s="190">
        <v>254</v>
      </c>
      <c r="G56" s="190">
        <v>198</v>
      </c>
      <c r="H56" s="189">
        <v>131</v>
      </c>
      <c r="I56" s="189">
        <v>395</v>
      </c>
      <c r="J56" s="258"/>
      <c r="K56" s="41"/>
      <c r="L56" s="185"/>
      <c r="M56" s="185"/>
      <c r="N56" s="185"/>
      <c r="O56" s="185"/>
      <c r="P56" s="185"/>
      <c r="Q56" s="258"/>
      <c r="R56" s="258"/>
      <c r="S56" s="258"/>
      <c r="T56" s="16"/>
      <c r="U56" s="16"/>
      <c r="V56" s="16"/>
      <c r="AC56" s="257"/>
      <c r="AD56" s="255"/>
      <c r="AE56" s="255"/>
      <c r="AF56" s="255"/>
      <c r="AG56" s="256"/>
      <c r="AH56" s="256"/>
      <c r="AI56" s="255"/>
    </row>
    <row r="57" spans="1:35" s="87" customFormat="1" ht="13.35" customHeight="1" x14ac:dyDescent="0.3">
      <c r="A57" s="69"/>
      <c r="B57" s="70">
        <v>2019</v>
      </c>
      <c r="C57" s="188">
        <v>423</v>
      </c>
      <c r="D57" s="187">
        <v>449</v>
      </c>
      <c r="E57" s="187">
        <v>279</v>
      </c>
      <c r="F57" s="187">
        <v>260</v>
      </c>
      <c r="G57" s="187">
        <v>204</v>
      </c>
      <c r="H57" s="186">
        <v>133</v>
      </c>
      <c r="I57" s="186">
        <v>407</v>
      </c>
      <c r="J57" s="258"/>
      <c r="K57" s="47"/>
      <c r="L57" s="185"/>
      <c r="M57" s="185"/>
      <c r="N57" s="185"/>
      <c r="O57" s="185"/>
      <c r="P57" s="185"/>
      <c r="Q57" s="258"/>
      <c r="R57" s="258"/>
      <c r="S57" s="258"/>
      <c r="T57" s="16"/>
      <c r="U57" s="16"/>
      <c r="V57" s="16"/>
      <c r="AC57" s="257"/>
      <c r="AD57" s="255"/>
      <c r="AE57" s="255"/>
      <c r="AF57" s="255"/>
      <c r="AG57" s="255"/>
      <c r="AH57" s="256"/>
      <c r="AI57" s="255"/>
    </row>
    <row r="58" spans="1:35" s="87" customFormat="1" ht="13.35" customHeight="1" x14ac:dyDescent="0.3">
      <c r="A58" s="69"/>
      <c r="B58" s="74">
        <v>2020</v>
      </c>
      <c r="C58" s="188">
        <v>445</v>
      </c>
      <c r="D58" s="187">
        <v>475</v>
      </c>
      <c r="E58" s="187">
        <v>288</v>
      </c>
      <c r="F58" s="187">
        <v>267</v>
      </c>
      <c r="G58" s="187">
        <v>212</v>
      </c>
      <c r="H58" s="186">
        <v>138</v>
      </c>
      <c r="I58" s="186">
        <v>459</v>
      </c>
      <c r="J58" s="258"/>
      <c r="K58" s="49"/>
      <c r="L58" s="185"/>
      <c r="M58" s="185"/>
      <c r="N58" s="185"/>
      <c r="O58" s="185"/>
      <c r="P58" s="185"/>
      <c r="Q58" s="258"/>
      <c r="R58" s="258"/>
      <c r="S58" s="258"/>
      <c r="T58" s="16"/>
      <c r="U58" s="16"/>
      <c r="V58" s="16"/>
      <c r="AC58" s="257"/>
      <c r="AD58" s="255"/>
      <c r="AE58" s="255"/>
      <c r="AF58" s="255"/>
      <c r="AG58" s="255"/>
      <c r="AH58" s="256"/>
      <c r="AI58" s="255"/>
    </row>
    <row r="59" spans="1:35" s="87" customFormat="1" ht="13.35" customHeight="1" x14ac:dyDescent="0.3">
      <c r="A59" s="69"/>
      <c r="B59" s="75">
        <v>2021</v>
      </c>
      <c r="C59" s="188">
        <v>462</v>
      </c>
      <c r="D59" s="187">
        <v>492</v>
      </c>
      <c r="E59" s="187">
        <v>295</v>
      </c>
      <c r="F59" s="187">
        <v>276</v>
      </c>
      <c r="G59" s="187">
        <v>221</v>
      </c>
      <c r="H59" s="186">
        <v>144</v>
      </c>
      <c r="I59" s="186">
        <v>472</v>
      </c>
      <c r="J59" s="258"/>
      <c r="K59" s="50"/>
      <c r="L59" s="185"/>
      <c r="M59" s="185"/>
      <c r="N59" s="185"/>
      <c r="O59" s="185"/>
      <c r="P59" s="185"/>
      <c r="Q59" s="258"/>
      <c r="R59" s="258"/>
      <c r="S59" s="258"/>
      <c r="T59" s="16"/>
      <c r="U59" s="16"/>
      <c r="V59" s="16"/>
      <c r="AC59" s="257"/>
      <c r="AD59" s="255"/>
      <c r="AE59" s="255"/>
      <c r="AF59" s="255"/>
      <c r="AG59" s="255"/>
      <c r="AH59" s="256"/>
      <c r="AI59" s="255"/>
    </row>
    <row r="60" spans="1:35" s="87" customFormat="1" ht="13.35" customHeight="1" x14ac:dyDescent="0.3">
      <c r="A60" s="69"/>
      <c r="B60" s="75">
        <v>2022</v>
      </c>
      <c r="C60" s="188">
        <v>474</v>
      </c>
      <c r="D60" s="187">
        <v>504</v>
      </c>
      <c r="E60" s="187">
        <v>300</v>
      </c>
      <c r="F60" s="187">
        <v>280</v>
      </c>
      <c r="G60" s="187">
        <v>225</v>
      </c>
      <c r="H60" s="186">
        <v>148</v>
      </c>
      <c r="I60" s="186">
        <v>485</v>
      </c>
      <c r="J60" s="258"/>
      <c r="K60" s="50"/>
      <c r="L60" s="185"/>
      <c r="M60" s="185"/>
      <c r="N60" s="185"/>
      <c r="O60" s="185"/>
      <c r="P60" s="185"/>
      <c r="Q60" s="258"/>
      <c r="R60" s="258"/>
      <c r="S60" s="258"/>
      <c r="T60" s="16"/>
      <c r="U60" s="16"/>
      <c r="V60" s="16"/>
      <c r="AC60" s="257"/>
      <c r="AD60" s="255"/>
      <c r="AE60" s="255"/>
      <c r="AF60" s="255"/>
      <c r="AG60" s="255"/>
      <c r="AH60" s="256"/>
      <c r="AI60" s="255"/>
    </row>
    <row r="61" spans="1:35" s="16" customFormat="1" ht="13.35" customHeight="1" x14ac:dyDescent="0.3">
      <c r="A61" s="284" t="s">
        <v>29</v>
      </c>
      <c r="B61" s="348">
        <v>2018</v>
      </c>
      <c r="C61" s="282" t="s">
        <v>78</v>
      </c>
      <c r="D61" s="281" t="s">
        <v>78</v>
      </c>
      <c r="E61" s="281" t="s">
        <v>78</v>
      </c>
      <c r="F61" s="281" t="s">
        <v>78</v>
      </c>
      <c r="G61" s="281" t="s">
        <v>78</v>
      </c>
      <c r="H61" s="529" t="s">
        <v>78</v>
      </c>
      <c r="I61" s="529" t="s">
        <v>78</v>
      </c>
      <c r="J61" s="267"/>
      <c r="K61" s="41"/>
      <c r="L61" s="195"/>
      <c r="M61" s="195"/>
      <c r="N61" s="195"/>
      <c r="O61" s="195"/>
      <c r="P61" s="195"/>
      <c r="Q61" s="267"/>
      <c r="R61" s="267"/>
      <c r="S61" s="267"/>
      <c r="AC61" s="257"/>
      <c r="AD61" s="255"/>
      <c r="AE61" s="255"/>
      <c r="AF61" s="255"/>
      <c r="AG61" s="256"/>
      <c r="AH61" s="256"/>
      <c r="AI61" s="256"/>
    </row>
    <row r="62" spans="1:35" s="16" customFormat="1" ht="13.35" customHeight="1" x14ac:dyDescent="0.3">
      <c r="A62" s="277"/>
      <c r="B62" s="347">
        <v>2019</v>
      </c>
      <c r="C62" s="275" t="s">
        <v>78</v>
      </c>
      <c r="D62" s="274" t="s">
        <v>78</v>
      </c>
      <c r="E62" s="274" t="s">
        <v>78</v>
      </c>
      <c r="F62" s="274" t="s">
        <v>78</v>
      </c>
      <c r="G62" s="274" t="s">
        <v>78</v>
      </c>
      <c r="H62" s="530" t="s">
        <v>78</v>
      </c>
      <c r="I62" s="530" t="s">
        <v>78</v>
      </c>
      <c r="J62" s="267"/>
      <c r="K62" s="47"/>
      <c r="L62" s="195"/>
      <c r="M62" s="195"/>
      <c r="N62" s="195"/>
      <c r="O62" s="195"/>
      <c r="P62" s="195"/>
      <c r="Q62" s="267"/>
      <c r="R62" s="267"/>
      <c r="S62" s="267"/>
      <c r="AC62" s="257"/>
      <c r="AD62" s="255"/>
      <c r="AE62" s="255"/>
      <c r="AF62" s="255"/>
      <c r="AG62" s="255"/>
      <c r="AH62" s="256"/>
      <c r="AI62" s="256"/>
    </row>
    <row r="63" spans="1:35" s="16" customFormat="1" ht="13.35" customHeight="1" x14ac:dyDescent="0.3">
      <c r="A63" s="277"/>
      <c r="B63" s="346">
        <v>2020</v>
      </c>
      <c r="C63" s="275" t="s">
        <v>78</v>
      </c>
      <c r="D63" s="274" t="s">
        <v>78</v>
      </c>
      <c r="E63" s="274" t="s">
        <v>78</v>
      </c>
      <c r="F63" s="274" t="s">
        <v>78</v>
      </c>
      <c r="G63" s="274" t="s">
        <v>78</v>
      </c>
      <c r="H63" s="530" t="s">
        <v>78</v>
      </c>
      <c r="I63" s="530" t="s">
        <v>78</v>
      </c>
      <c r="J63" s="267"/>
      <c r="K63" s="49"/>
      <c r="L63" s="195"/>
      <c r="M63" s="195"/>
      <c r="N63" s="195"/>
      <c r="O63" s="195"/>
      <c r="P63" s="195"/>
      <c r="Q63" s="267"/>
      <c r="R63" s="267"/>
      <c r="S63" s="267"/>
      <c r="AC63" s="257"/>
      <c r="AD63" s="255"/>
      <c r="AE63" s="255"/>
      <c r="AF63" s="255"/>
      <c r="AG63" s="255"/>
      <c r="AH63" s="256"/>
      <c r="AI63" s="256"/>
    </row>
    <row r="64" spans="1:35" s="16" customFormat="1" ht="13.35" customHeight="1" x14ac:dyDescent="0.3">
      <c r="A64" s="277"/>
      <c r="B64" s="345">
        <v>2021</v>
      </c>
      <c r="C64" s="275" t="s">
        <v>78</v>
      </c>
      <c r="D64" s="274" t="s">
        <v>78</v>
      </c>
      <c r="E64" s="274" t="s">
        <v>78</v>
      </c>
      <c r="F64" s="274" t="s">
        <v>78</v>
      </c>
      <c r="G64" s="274" t="s">
        <v>78</v>
      </c>
      <c r="H64" s="530" t="s">
        <v>78</v>
      </c>
      <c r="I64" s="530" t="s">
        <v>78</v>
      </c>
      <c r="J64" s="267"/>
      <c r="K64" s="50"/>
      <c r="L64" s="195"/>
      <c r="M64" s="195"/>
      <c r="N64" s="195"/>
      <c r="O64" s="195"/>
      <c r="P64" s="195"/>
      <c r="Q64" s="267"/>
      <c r="R64" s="267"/>
      <c r="S64" s="267"/>
      <c r="AC64" s="257"/>
      <c r="AD64" s="255"/>
      <c r="AE64" s="255"/>
      <c r="AF64" s="255"/>
      <c r="AG64" s="255"/>
      <c r="AH64" s="256"/>
      <c r="AI64" s="256"/>
    </row>
    <row r="65" spans="1:35" s="16" customFormat="1" ht="13.35" customHeight="1" x14ac:dyDescent="0.3">
      <c r="A65" s="272"/>
      <c r="B65" s="344">
        <v>2022</v>
      </c>
      <c r="C65" s="270" t="s">
        <v>78</v>
      </c>
      <c r="D65" s="269" t="s">
        <v>78</v>
      </c>
      <c r="E65" s="269" t="s">
        <v>78</v>
      </c>
      <c r="F65" s="269" t="s">
        <v>78</v>
      </c>
      <c r="G65" s="269" t="s">
        <v>78</v>
      </c>
      <c r="H65" s="531" t="s">
        <v>78</v>
      </c>
      <c r="I65" s="531" t="s">
        <v>78</v>
      </c>
      <c r="J65" s="267"/>
      <c r="K65" s="50"/>
      <c r="L65" s="195"/>
      <c r="M65" s="195"/>
      <c r="N65" s="195"/>
      <c r="O65" s="195"/>
      <c r="P65" s="195"/>
      <c r="Q65" s="267"/>
      <c r="R65" s="267"/>
      <c r="S65" s="267"/>
      <c r="AC65" s="257"/>
      <c r="AD65" s="255"/>
      <c r="AE65" s="255"/>
      <c r="AF65" s="255"/>
      <c r="AG65" s="255"/>
      <c r="AH65" s="256"/>
      <c r="AI65" s="256"/>
    </row>
    <row r="66" spans="1:35" s="87" customFormat="1" ht="13.35" customHeight="1" x14ac:dyDescent="0.3">
      <c r="A66" s="69" t="s">
        <v>30</v>
      </c>
      <c r="B66" s="343">
        <v>2018</v>
      </c>
      <c r="C66" s="191">
        <v>385</v>
      </c>
      <c r="D66" s="190">
        <v>418</v>
      </c>
      <c r="E66" s="190">
        <v>256</v>
      </c>
      <c r="F66" s="190">
        <v>233</v>
      </c>
      <c r="G66" s="190">
        <v>188</v>
      </c>
      <c r="H66" s="189">
        <v>117</v>
      </c>
      <c r="I66" s="189">
        <v>381</v>
      </c>
      <c r="J66" s="258"/>
      <c r="K66" s="41"/>
      <c r="L66" s="185"/>
      <c r="M66" s="185"/>
      <c r="N66" s="185"/>
      <c r="O66" s="185"/>
      <c r="P66" s="185"/>
      <c r="Q66" s="258"/>
      <c r="R66" s="258"/>
      <c r="S66" s="258"/>
      <c r="T66" s="16"/>
      <c r="U66" s="16"/>
      <c r="V66" s="16"/>
      <c r="AC66" s="257"/>
      <c r="AD66" s="255"/>
      <c r="AE66" s="255"/>
      <c r="AF66" s="255"/>
      <c r="AG66" s="256"/>
      <c r="AH66" s="256"/>
      <c r="AI66" s="255"/>
    </row>
    <row r="67" spans="1:35" s="87" customFormat="1" ht="13.35" customHeight="1" x14ac:dyDescent="0.3">
      <c r="A67" s="69"/>
      <c r="B67" s="70">
        <v>2019</v>
      </c>
      <c r="C67" s="188">
        <v>399</v>
      </c>
      <c r="D67" s="187">
        <v>433</v>
      </c>
      <c r="E67" s="187">
        <v>261</v>
      </c>
      <c r="F67" s="187">
        <v>239</v>
      </c>
      <c r="G67" s="187">
        <v>192</v>
      </c>
      <c r="H67" s="186">
        <v>120</v>
      </c>
      <c r="I67" s="186">
        <v>401</v>
      </c>
      <c r="J67" s="258"/>
      <c r="K67" s="47"/>
      <c r="L67" s="185"/>
      <c r="M67" s="185"/>
      <c r="N67" s="185"/>
      <c r="O67" s="185"/>
      <c r="P67" s="185"/>
      <c r="Q67" s="258"/>
      <c r="R67" s="258"/>
      <c r="S67" s="258"/>
      <c r="T67" s="16"/>
      <c r="U67" s="16"/>
      <c r="V67" s="16"/>
      <c r="AC67" s="257"/>
      <c r="AD67" s="255"/>
      <c r="AE67" s="255"/>
      <c r="AF67" s="255"/>
      <c r="AG67" s="255"/>
      <c r="AH67" s="256"/>
      <c r="AI67" s="255"/>
    </row>
    <row r="68" spans="1:35" s="87" customFormat="1" ht="13.35" customHeight="1" x14ac:dyDescent="0.3">
      <c r="A68" s="69"/>
      <c r="B68" s="74">
        <v>2020</v>
      </c>
      <c r="C68" s="188">
        <v>420</v>
      </c>
      <c r="D68" s="187">
        <v>459</v>
      </c>
      <c r="E68" s="187">
        <v>268</v>
      </c>
      <c r="F68" s="187">
        <v>247</v>
      </c>
      <c r="G68" s="187">
        <v>202</v>
      </c>
      <c r="H68" s="186">
        <v>123</v>
      </c>
      <c r="I68" s="186">
        <v>426</v>
      </c>
      <c r="J68" s="258"/>
      <c r="K68" s="49"/>
      <c r="L68" s="185"/>
      <c r="M68" s="185"/>
      <c r="N68" s="185"/>
      <c r="O68" s="185"/>
      <c r="P68" s="185"/>
      <c r="Q68" s="258"/>
      <c r="R68" s="258"/>
      <c r="S68" s="258"/>
      <c r="T68" s="16"/>
      <c r="U68" s="16"/>
      <c r="V68" s="16"/>
      <c r="AC68" s="257"/>
      <c r="AD68" s="255"/>
      <c r="AE68" s="255"/>
      <c r="AF68" s="255"/>
      <c r="AG68" s="255"/>
      <c r="AH68" s="256"/>
      <c r="AI68" s="255"/>
    </row>
    <row r="69" spans="1:35" s="87" customFormat="1" ht="13.35" customHeight="1" x14ac:dyDescent="0.3">
      <c r="A69" s="69"/>
      <c r="B69" s="75">
        <v>2021</v>
      </c>
      <c r="C69" s="188">
        <v>435</v>
      </c>
      <c r="D69" s="187">
        <v>476</v>
      </c>
      <c r="E69" s="187">
        <v>275</v>
      </c>
      <c r="F69" s="187">
        <v>254</v>
      </c>
      <c r="G69" s="187">
        <v>211</v>
      </c>
      <c r="H69" s="186">
        <v>126</v>
      </c>
      <c r="I69" s="186">
        <v>449</v>
      </c>
      <c r="J69" s="258"/>
      <c r="K69" s="50"/>
      <c r="L69" s="185"/>
      <c r="M69" s="185"/>
      <c r="N69" s="185"/>
      <c r="O69" s="185"/>
      <c r="P69" s="185"/>
      <c r="Q69" s="258"/>
      <c r="R69" s="258"/>
      <c r="S69" s="258"/>
      <c r="T69" s="16"/>
      <c r="U69" s="16"/>
      <c r="V69" s="16"/>
      <c r="AC69" s="257"/>
      <c r="AD69" s="255"/>
      <c r="AE69" s="255"/>
      <c r="AF69" s="255"/>
      <c r="AG69" s="255"/>
      <c r="AH69" s="256"/>
      <c r="AI69" s="255"/>
    </row>
    <row r="70" spans="1:35" s="87" customFormat="1" ht="13.35" customHeight="1" x14ac:dyDescent="0.3">
      <c r="A70" s="69"/>
      <c r="B70" s="75">
        <v>2022</v>
      </c>
      <c r="C70" s="188">
        <v>446</v>
      </c>
      <c r="D70" s="187">
        <v>488</v>
      </c>
      <c r="E70" s="187">
        <v>279</v>
      </c>
      <c r="F70" s="187">
        <v>257</v>
      </c>
      <c r="G70" s="187">
        <v>218</v>
      </c>
      <c r="H70" s="186">
        <v>129</v>
      </c>
      <c r="I70" s="186">
        <v>461</v>
      </c>
      <c r="J70" s="258"/>
      <c r="K70" s="50"/>
      <c r="L70" s="185"/>
      <c r="M70" s="185"/>
      <c r="N70" s="185"/>
      <c r="O70" s="185"/>
      <c r="P70" s="185"/>
      <c r="Q70" s="258"/>
      <c r="R70" s="258"/>
      <c r="S70" s="258"/>
      <c r="T70" s="16"/>
      <c r="U70" s="16"/>
      <c r="V70" s="16"/>
      <c r="AC70" s="257"/>
      <c r="AD70" s="255"/>
      <c r="AE70" s="255"/>
      <c r="AF70" s="255"/>
      <c r="AG70" s="255"/>
      <c r="AH70" s="256"/>
      <c r="AI70" s="255"/>
    </row>
    <row r="71" spans="1:35" s="87" customFormat="1" ht="13.35" customHeight="1" x14ac:dyDescent="0.3">
      <c r="A71" s="63" t="s">
        <v>31</v>
      </c>
      <c r="B71" s="64">
        <v>2018</v>
      </c>
      <c r="C71" s="191">
        <v>414</v>
      </c>
      <c r="D71" s="190">
        <v>449</v>
      </c>
      <c r="E71" s="190">
        <v>270</v>
      </c>
      <c r="F71" s="190">
        <v>255</v>
      </c>
      <c r="G71" s="190">
        <v>190</v>
      </c>
      <c r="H71" s="189">
        <v>124</v>
      </c>
      <c r="I71" s="189">
        <v>409</v>
      </c>
      <c r="J71" s="258"/>
      <c r="K71" s="41"/>
      <c r="L71" s="185"/>
      <c r="M71" s="185"/>
      <c r="N71" s="185"/>
      <c r="O71" s="185"/>
      <c r="P71" s="185"/>
      <c r="Q71" s="258"/>
      <c r="R71" s="258"/>
      <c r="S71" s="258"/>
      <c r="T71" s="16"/>
      <c r="U71" s="16"/>
      <c r="V71" s="16"/>
      <c r="AC71" s="257"/>
      <c r="AD71" s="255"/>
      <c r="AE71" s="255"/>
      <c r="AF71" s="255"/>
      <c r="AG71" s="256"/>
      <c r="AH71" s="256"/>
      <c r="AI71" s="255"/>
    </row>
    <row r="72" spans="1:35" s="87" customFormat="1" ht="13.35" customHeight="1" x14ac:dyDescent="0.3">
      <c r="A72" s="69"/>
      <c r="B72" s="70">
        <v>2019</v>
      </c>
      <c r="C72" s="188">
        <v>430</v>
      </c>
      <c r="D72" s="187">
        <v>464</v>
      </c>
      <c r="E72" s="187">
        <v>276</v>
      </c>
      <c r="F72" s="187">
        <v>263</v>
      </c>
      <c r="G72" s="187">
        <v>200</v>
      </c>
      <c r="H72" s="186">
        <v>128</v>
      </c>
      <c r="I72" s="186">
        <v>434</v>
      </c>
      <c r="J72" s="258"/>
      <c r="K72" s="47"/>
      <c r="L72" s="185"/>
      <c r="M72" s="185"/>
      <c r="N72" s="185"/>
      <c r="O72" s="185"/>
      <c r="P72" s="185"/>
      <c r="Q72" s="258"/>
      <c r="R72" s="258"/>
      <c r="S72" s="258"/>
      <c r="T72" s="16"/>
      <c r="U72" s="16"/>
      <c r="V72" s="16"/>
      <c r="AC72" s="257"/>
      <c r="AD72" s="255"/>
      <c r="AE72" s="255"/>
      <c r="AF72" s="255"/>
      <c r="AG72" s="255"/>
      <c r="AH72" s="256"/>
      <c r="AI72" s="255"/>
    </row>
    <row r="73" spans="1:35" s="87" customFormat="1" ht="13.35" customHeight="1" x14ac:dyDescent="0.3">
      <c r="A73" s="69"/>
      <c r="B73" s="74">
        <v>2020</v>
      </c>
      <c r="C73" s="188">
        <v>452</v>
      </c>
      <c r="D73" s="187">
        <v>491</v>
      </c>
      <c r="E73" s="187">
        <v>284</v>
      </c>
      <c r="F73" s="187">
        <v>272</v>
      </c>
      <c r="G73" s="187">
        <v>206</v>
      </c>
      <c r="H73" s="186">
        <v>130</v>
      </c>
      <c r="I73" s="186">
        <v>499</v>
      </c>
      <c r="J73" s="258"/>
      <c r="K73" s="49"/>
      <c r="L73" s="185"/>
      <c r="M73" s="185"/>
      <c r="N73" s="185"/>
      <c r="O73" s="185"/>
      <c r="P73" s="185"/>
      <c r="Q73" s="258"/>
      <c r="R73" s="258"/>
      <c r="S73" s="258"/>
      <c r="T73" s="16"/>
      <c r="U73" s="16"/>
      <c r="V73" s="16"/>
      <c r="AC73" s="257"/>
      <c r="AD73" s="255"/>
      <c r="AE73" s="255"/>
      <c r="AF73" s="255"/>
      <c r="AG73" s="255"/>
      <c r="AH73" s="256"/>
      <c r="AI73" s="255"/>
    </row>
    <row r="74" spans="1:35" s="87" customFormat="1" ht="13.35" customHeight="1" x14ac:dyDescent="0.3">
      <c r="A74" s="69"/>
      <c r="B74" s="75">
        <v>2021</v>
      </c>
      <c r="C74" s="188">
        <v>470</v>
      </c>
      <c r="D74" s="187">
        <v>510</v>
      </c>
      <c r="E74" s="187">
        <v>292</v>
      </c>
      <c r="F74" s="187">
        <v>282</v>
      </c>
      <c r="G74" s="187">
        <v>215</v>
      </c>
      <c r="H74" s="186">
        <v>137</v>
      </c>
      <c r="I74" s="186">
        <v>529</v>
      </c>
      <c r="J74" s="258"/>
      <c r="K74" s="50"/>
      <c r="L74" s="185"/>
      <c r="M74" s="185"/>
      <c r="N74" s="185"/>
      <c r="O74" s="185"/>
      <c r="P74" s="185"/>
      <c r="Q74" s="258"/>
      <c r="R74" s="258"/>
      <c r="S74" s="258"/>
      <c r="T74" s="16"/>
      <c r="U74" s="16"/>
      <c r="V74" s="16"/>
      <c r="AC74" s="257"/>
      <c r="AD74" s="255"/>
      <c r="AE74" s="255"/>
      <c r="AF74" s="255"/>
      <c r="AG74" s="255"/>
      <c r="AH74" s="256"/>
      <c r="AI74" s="255"/>
    </row>
    <row r="75" spans="1:35" s="87" customFormat="1" ht="13.35" customHeight="1" x14ac:dyDescent="0.3">
      <c r="A75" s="69"/>
      <c r="B75" s="75">
        <v>2022</v>
      </c>
      <c r="C75" s="188">
        <v>482</v>
      </c>
      <c r="D75" s="187">
        <v>522</v>
      </c>
      <c r="E75" s="187">
        <v>297</v>
      </c>
      <c r="F75" s="187">
        <v>287</v>
      </c>
      <c r="G75" s="187">
        <v>217</v>
      </c>
      <c r="H75" s="186">
        <v>144</v>
      </c>
      <c r="I75" s="186">
        <v>541</v>
      </c>
      <c r="J75" s="258"/>
      <c r="K75" s="50"/>
      <c r="L75" s="185"/>
      <c r="M75" s="185"/>
      <c r="N75" s="185"/>
      <c r="O75" s="185"/>
      <c r="P75" s="185"/>
      <c r="Q75" s="258"/>
      <c r="R75" s="258"/>
      <c r="S75" s="258"/>
      <c r="T75" s="16"/>
      <c r="U75" s="16"/>
      <c r="V75" s="16"/>
      <c r="AC75" s="257"/>
      <c r="AD75" s="255"/>
      <c r="AE75" s="255"/>
      <c r="AF75" s="255"/>
      <c r="AG75" s="255"/>
      <c r="AH75" s="256"/>
      <c r="AI75" s="255"/>
    </row>
    <row r="76" spans="1:35" s="182" customFormat="1" ht="44.25" customHeight="1" x14ac:dyDescent="0.2">
      <c r="A76" s="551" t="s">
        <v>59</v>
      </c>
      <c r="B76" s="551"/>
      <c r="C76" s="551"/>
      <c r="D76" s="551"/>
      <c r="E76" s="551"/>
      <c r="F76" s="551"/>
      <c r="G76" s="551"/>
      <c r="H76" s="551"/>
      <c r="I76" s="551"/>
      <c r="J76" s="254"/>
      <c r="K76" s="93"/>
      <c r="L76" s="93"/>
      <c r="M76" s="93"/>
      <c r="N76" s="93"/>
      <c r="O76" s="93"/>
      <c r="P76" s="93"/>
      <c r="Q76" s="93"/>
      <c r="R76" s="93"/>
      <c r="S76" s="254"/>
      <c r="T76" s="93"/>
      <c r="U76" s="93"/>
      <c r="V76" s="93"/>
    </row>
    <row r="77" spans="1:35" s="182" customFormat="1" ht="12" x14ac:dyDescent="0.2">
      <c r="A77" s="342" t="s">
        <v>224</v>
      </c>
      <c r="B77" s="155"/>
      <c r="C77" s="155"/>
      <c r="D77" s="155"/>
      <c r="E77" s="155"/>
      <c r="F77" s="155"/>
      <c r="G77" s="155"/>
      <c r="H77" s="155"/>
      <c r="I77" s="155"/>
      <c r="J77" s="254"/>
      <c r="K77" s="93"/>
      <c r="L77" s="93"/>
      <c r="M77" s="93"/>
      <c r="N77" s="93"/>
      <c r="O77" s="93"/>
      <c r="P77" s="93"/>
      <c r="Q77" s="93"/>
      <c r="R77" s="93"/>
      <c r="S77" s="254"/>
      <c r="T77" s="93"/>
      <c r="U77" s="93"/>
      <c r="V77" s="93"/>
    </row>
    <row r="78" spans="1:35" s="182" customFormat="1" ht="12.75" customHeight="1" x14ac:dyDescent="0.2">
      <c r="A78" s="253" t="s">
        <v>210</v>
      </c>
      <c r="B78" s="253"/>
      <c r="C78" s="253"/>
      <c r="D78" s="253"/>
      <c r="E78" s="253"/>
      <c r="F78" s="253"/>
      <c r="G78" s="253"/>
      <c r="H78" s="253"/>
      <c r="I78" s="252" t="s">
        <v>58</v>
      </c>
      <c r="J78" s="251"/>
      <c r="K78" s="108"/>
      <c r="L78" s="108"/>
      <c r="M78" s="108"/>
      <c r="N78" s="108"/>
      <c r="O78" s="108"/>
      <c r="P78" s="244"/>
      <c r="Q78" s="93"/>
      <c r="R78" s="93"/>
      <c r="S78" s="251"/>
      <c r="T78" s="93"/>
      <c r="U78" s="93"/>
      <c r="V78" s="93"/>
    </row>
    <row r="79" spans="1:35" ht="12.6" hidden="1" customHeight="1" outlineLevel="1" x14ac:dyDescent="0.2">
      <c r="A79" s="250" t="s">
        <v>57</v>
      </c>
    </row>
    <row r="80" spans="1:35" ht="12.6" customHeight="1" collapsed="1" x14ac:dyDescent="0.2">
      <c r="A80" s="250"/>
    </row>
    <row r="81" spans="1:23" ht="12.6" customHeight="1" x14ac:dyDescent="0.3">
      <c r="A81" s="109"/>
    </row>
    <row r="83" spans="1:23" ht="12.6" hidden="1" customHeight="1" outlineLevel="1" x14ac:dyDescent="0.2">
      <c r="A83" s="101" t="s">
        <v>32</v>
      </c>
    </row>
    <row r="84" spans="1:23" s="115" customFormat="1" ht="12.6" hidden="1" customHeight="1" outlineLevel="1" x14ac:dyDescent="0.2">
      <c r="A84" s="110" t="s">
        <v>33</v>
      </c>
      <c r="B84" s="111">
        <v>2001</v>
      </c>
      <c r="C84" s="115">
        <f t="shared" ref="C84:I88" si="0">MIN(C21,C31,C36,C41,C51,C56,C66,C71)</f>
        <v>385</v>
      </c>
      <c r="D84" s="115">
        <f t="shared" si="0"/>
        <v>418</v>
      </c>
      <c r="E84" s="115">
        <f t="shared" si="0"/>
        <v>256</v>
      </c>
      <c r="F84" s="115">
        <f t="shared" si="0"/>
        <v>233</v>
      </c>
      <c r="G84" s="115">
        <f t="shared" si="0"/>
        <v>188</v>
      </c>
      <c r="H84" s="115">
        <f t="shared" si="0"/>
        <v>117</v>
      </c>
      <c r="I84" s="115">
        <f t="shared" si="0"/>
        <v>381</v>
      </c>
      <c r="K84" s="114"/>
      <c r="T84" s="113"/>
      <c r="U84" s="113"/>
      <c r="V84" s="113"/>
      <c r="W84" s="113"/>
    </row>
    <row r="85" spans="1:23" s="115" customFormat="1" ht="12.6" hidden="1" customHeight="1" outlineLevel="1" x14ac:dyDescent="0.2">
      <c r="A85" s="110" t="s">
        <v>33</v>
      </c>
      <c r="B85" s="116">
        <v>2002</v>
      </c>
      <c r="C85" s="115">
        <f t="shared" si="0"/>
        <v>399</v>
      </c>
      <c r="D85" s="115">
        <f t="shared" si="0"/>
        <v>433</v>
      </c>
      <c r="E85" s="115">
        <f t="shared" si="0"/>
        <v>261</v>
      </c>
      <c r="F85" s="115">
        <f t="shared" si="0"/>
        <v>239</v>
      </c>
      <c r="G85" s="115">
        <f t="shared" si="0"/>
        <v>192</v>
      </c>
      <c r="H85" s="115">
        <f t="shared" si="0"/>
        <v>120</v>
      </c>
      <c r="I85" s="115">
        <f t="shared" si="0"/>
        <v>401</v>
      </c>
      <c r="K85" s="117"/>
      <c r="T85" s="113"/>
      <c r="U85" s="113"/>
      <c r="V85" s="113"/>
      <c r="W85" s="113"/>
    </row>
    <row r="86" spans="1:23" s="115" customFormat="1" ht="12.6" hidden="1" customHeight="1" outlineLevel="1" x14ac:dyDescent="0.2">
      <c r="A86" s="110" t="s">
        <v>33</v>
      </c>
      <c r="B86" s="118">
        <v>2003</v>
      </c>
      <c r="C86" s="115">
        <f t="shared" si="0"/>
        <v>420</v>
      </c>
      <c r="D86" s="115">
        <f t="shared" si="0"/>
        <v>459</v>
      </c>
      <c r="E86" s="115">
        <f t="shared" si="0"/>
        <v>268</v>
      </c>
      <c r="F86" s="115">
        <f t="shared" si="0"/>
        <v>247</v>
      </c>
      <c r="G86" s="115">
        <f t="shared" si="0"/>
        <v>202</v>
      </c>
      <c r="H86" s="115">
        <f t="shared" si="0"/>
        <v>123</v>
      </c>
      <c r="I86" s="115">
        <f t="shared" si="0"/>
        <v>426</v>
      </c>
      <c r="K86" s="119"/>
      <c r="T86" s="113"/>
      <c r="U86" s="113"/>
      <c r="V86" s="113"/>
      <c r="W86" s="113"/>
    </row>
    <row r="87" spans="1:23" s="115" customFormat="1" ht="12.6" hidden="1" customHeight="1" outlineLevel="1" x14ac:dyDescent="0.2">
      <c r="A87" s="110" t="s">
        <v>33</v>
      </c>
      <c r="B87" s="120">
        <v>2004</v>
      </c>
      <c r="C87" s="115">
        <f t="shared" si="0"/>
        <v>435</v>
      </c>
      <c r="D87" s="115">
        <f t="shared" si="0"/>
        <v>476</v>
      </c>
      <c r="E87" s="115">
        <f t="shared" si="0"/>
        <v>275</v>
      </c>
      <c r="F87" s="115">
        <f t="shared" si="0"/>
        <v>254</v>
      </c>
      <c r="G87" s="115">
        <f t="shared" si="0"/>
        <v>211</v>
      </c>
      <c r="H87" s="115">
        <f t="shared" si="0"/>
        <v>126</v>
      </c>
      <c r="I87" s="115">
        <f t="shared" si="0"/>
        <v>449</v>
      </c>
      <c r="K87" s="121"/>
      <c r="T87" s="113"/>
      <c r="U87" s="113"/>
      <c r="V87" s="113"/>
      <c r="W87" s="113"/>
    </row>
    <row r="88" spans="1:23" s="115" customFormat="1" ht="12.6" hidden="1" customHeight="1" outlineLevel="1" x14ac:dyDescent="0.2">
      <c r="A88" s="110" t="s">
        <v>33</v>
      </c>
      <c r="B88" s="120">
        <v>2005</v>
      </c>
      <c r="C88" s="115">
        <f t="shared" si="0"/>
        <v>446</v>
      </c>
      <c r="D88" s="115">
        <f t="shared" si="0"/>
        <v>488</v>
      </c>
      <c r="E88" s="115">
        <f t="shared" si="0"/>
        <v>279</v>
      </c>
      <c r="F88" s="115">
        <f t="shared" si="0"/>
        <v>257</v>
      </c>
      <c r="G88" s="115">
        <f t="shared" si="0"/>
        <v>217</v>
      </c>
      <c r="H88" s="115">
        <f t="shared" si="0"/>
        <v>129</v>
      </c>
      <c r="I88" s="115">
        <f t="shared" si="0"/>
        <v>461</v>
      </c>
      <c r="K88" s="121"/>
      <c r="T88" s="113"/>
      <c r="U88" s="113"/>
      <c r="V88" s="113"/>
      <c r="W88" s="113"/>
    </row>
    <row r="89" spans="1:23" s="127" customFormat="1" ht="12.6" hidden="1" customHeight="1" outlineLevel="1" x14ac:dyDescent="0.2">
      <c r="A89" s="122" t="s">
        <v>34</v>
      </c>
      <c r="B89" s="123">
        <v>2001</v>
      </c>
      <c r="C89" s="127">
        <f t="shared" ref="C89:I93" si="1">MAX(C21,C31,C36,C41,C51,C56,C66,C71)</f>
        <v>491</v>
      </c>
      <c r="D89" s="127">
        <f t="shared" si="1"/>
        <v>513</v>
      </c>
      <c r="E89" s="127">
        <f t="shared" si="1"/>
        <v>316</v>
      </c>
      <c r="F89" s="127">
        <f t="shared" si="1"/>
        <v>285</v>
      </c>
      <c r="G89" s="127">
        <f t="shared" si="1"/>
        <v>238</v>
      </c>
      <c r="H89" s="127">
        <f t="shared" si="1"/>
        <v>167</v>
      </c>
      <c r="I89" s="127">
        <f t="shared" si="1"/>
        <v>484</v>
      </c>
      <c r="K89" s="126"/>
      <c r="T89" s="125"/>
      <c r="U89" s="125"/>
      <c r="V89" s="125"/>
      <c r="W89" s="125"/>
    </row>
    <row r="90" spans="1:23" s="127" customFormat="1" ht="12.6" hidden="1" customHeight="1" outlineLevel="1" x14ac:dyDescent="0.2">
      <c r="A90" s="122" t="s">
        <v>34</v>
      </c>
      <c r="B90" s="128">
        <v>2002</v>
      </c>
      <c r="C90" s="127">
        <f t="shared" si="1"/>
        <v>511</v>
      </c>
      <c r="D90" s="127">
        <f t="shared" si="1"/>
        <v>533</v>
      </c>
      <c r="E90" s="127">
        <f t="shared" si="1"/>
        <v>328</v>
      </c>
      <c r="F90" s="127">
        <f t="shared" si="1"/>
        <v>292</v>
      </c>
      <c r="G90" s="127">
        <f t="shared" si="1"/>
        <v>246</v>
      </c>
      <c r="H90" s="127">
        <f t="shared" si="1"/>
        <v>172</v>
      </c>
      <c r="I90" s="127">
        <f t="shared" si="1"/>
        <v>509</v>
      </c>
      <c r="K90" s="129"/>
      <c r="T90" s="125"/>
      <c r="U90" s="125"/>
      <c r="V90" s="125"/>
      <c r="W90" s="125"/>
    </row>
    <row r="91" spans="1:23" s="127" customFormat="1" ht="12.6" hidden="1" customHeight="1" outlineLevel="1" x14ac:dyDescent="0.2">
      <c r="A91" s="122" t="s">
        <v>34</v>
      </c>
      <c r="B91" s="130">
        <v>2003</v>
      </c>
      <c r="C91" s="127">
        <f t="shared" si="1"/>
        <v>536</v>
      </c>
      <c r="D91" s="127">
        <f t="shared" si="1"/>
        <v>561</v>
      </c>
      <c r="E91" s="127">
        <f t="shared" si="1"/>
        <v>342</v>
      </c>
      <c r="F91" s="127">
        <f t="shared" si="1"/>
        <v>304</v>
      </c>
      <c r="G91" s="127">
        <f t="shared" si="1"/>
        <v>258</v>
      </c>
      <c r="H91" s="127">
        <f t="shared" si="1"/>
        <v>181</v>
      </c>
      <c r="I91" s="127">
        <f t="shared" si="1"/>
        <v>558</v>
      </c>
      <c r="K91" s="131"/>
      <c r="T91" s="125"/>
      <c r="U91" s="125"/>
      <c r="V91" s="125"/>
      <c r="W91" s="125"/>
    </row>
    <row r="92" spans="1:23" s="127" customFormat="1" ht="12.6" hidden="1" customHeight="1" outlineLevel="1" x14ac:dyDescent="0.2">
      <c r="A92" s="122" t="s">
        <v>34</v>
      </c>
      <c r="B92" s="132">
        <v>2004</v>
      </c>
      <c r="C92" s="127">
        <f t="shared" si="1"/>
        <v>559</v>
      </c>
      <c r="D92" s="127">
        <f t="shared" si="1"/>
        <v>583</v>
      </c>
      <c r="E92" s="127">
        <f t="shared" si="1"/>
        <v>356</v>
      </c>
      <c r="F92" s="127">
        <f t="shared" si="1"/>
        <v>317</v>
      </c>
      <c r="G92" s="127">
        <f t="shared" si="1"/>
        <v>273</v>
      </c>
      <c r="H92" s="127">
        <f t="shared" si="1"/>
        <v>191</v>
      </c>
      <c r="I92" s="127">
        <f t="shared" si="1"/>
        <v>589</v>
      </c>
      <c r="K92" s="133"/>
      <c r="T92" s="125"/>
      <c r="U92" s="125"/>
      <c r="V92" s="125"/>
      <c r="W92" s="125"/>
    </row>
    <row r="93" spans="1:23" s="127" customFormat="1" ht="12.6" hidden="1" customHeight="1" outlineLevel="1" x14ac:dyDescent="0.2">
      <c r="A93" s="122" t="s">
        <v>34</v>
      </c>
      <c r="B93" s="132">
        <v>2005</v>
      </c>
      <c r="C93" s="127">
        <f t="shared" si="1"/>
        <v>575</v>
      </c>
      <c r="D93" s="127">
        <f t="shared" si="1"/>
        <v>599</v>
      </c>
      <c r="E93" s="127">
        <f t="shared" si="1"/>
        <v>366</v>
      </c>
      <c r="F93" s="127">
        <f t="shared" si="1"/>
        <v>327</v>
      </c>
      <c r="G93" s="127">
        <f t="shared" si="1"/>
        <v>290</v>
      </c>
      <c r="H93" s="127">
        <f t="shared" si="1"/>
        <v>202</v>
      </c>
      <c r="I93" s="127">
        <f t="shared" si="1"/>
        <v>606</v>
      </c>
      <c r="K93" s="133"/>
      <c r="T93" s="125"/>
      <c r="U93" s="125"/>
      <c r="V93" s="125"/>
      <c r="W93" s="125"/>
    </row>
    <row r="94" spans="1:23" ht="12.6" hidden="1" customHeight="1" outlineLevel="1" x14ac:dyDescent="0.2"/>
    <row r="95" spans="1:23" ht="12.6" hidden="1" customHeight="1" outlineLevel="1" x14ac:dyDescent="0.2"/>
    <row r="96" spans="1:23" ht="12.6" hidden="1" customHeight="1" outlineLevel="1" x14ac:dyDescent="0.2">
      <c r="A96" s="134" t="s">
        <v>35</v>
      </c>
      <c r="B96" s="135">
        <v>2001</v>
      </c>
      <c r="C96" s="157">
        <f t="shared" ref="C96:G100" si="2">C11-SUM(C16,C21,C26,C31,C36,C41,C46,C51,C56,C61,C66,C71)/2</f>
        <v>-1247</v>
      </c>
      <c r="D96" s="157">
        <f t="shared" si="2"/>
        <v>-1329.5</v>
      </c>
      <c r="E96" s="157">
        <f t="shared" si="2"/>
        <v>-831.5</v>
      </c>
      <c r="F96" s="157">
        <f t="shared" si="2"/>
        <v>-776</v>
      </c>
      <c r="G96" s="157">
        <f t="shared" si="2"/>
        <v>-611</v>
      </c>
      <c r="H96" s="249">
        <f t="shared" ref="H96:I100" si="3">H11-    SUM(H16,H21,H26,H31,H36,H41,H46,H51,H56,H61,H66,H71)/2</f>
        <v>-411.5</v>
      </c>
      <c r="I96" s="249">
        <f t="shared" si="3"/>
        <v>-1241</v>
      </c>
      <c r="J96" s="249"/>
      <c r="K96" s="136"/>
      <c r="L96" s="157"/>
      <c r="M96" s="157"/>
      <c r="N96" s="157"/>
      <c r="O96" s="157"/>
      <c r="P96" s="157"/>
      <c r="Q96" s="249"/>
      <c r="R96" s="249"/>
      <c r="S96" s="249"/>
    </row>
    <row r="97" spans="1:35" ht="12.6" hidden="1" customHeight="1" outlineLevel="1" x14ac:dyDescent="0.2">
      <c r="A97" s="134">
        <f>SUM(C96:H100)</f>
        <v>-28074.5</v>
      </c>
      <c r="B97" s="137">
        <v>2002</v>
      </c>
      <c r="C97" s="157">
        <f t="shared" si="2"/>
        <v>-1295.5</v>
      </c>
      <c r="D97" s="157">
        <f t="shared" si="2"/>
        <v>-1386</v>
      </c>
      <c r="E97" s="157">
        <f t="shared" si="2"/>
        <v>-852.5</v>
      </c>
      <c r="F97" s="157">
        <f t="shared" si="2"/>
        <v>-797.5</v>
      </c>
      <c r="G97" s="157">
        <f t="shared" si="2"/>
        <v>-633.5</v>
      </c>
      <c r="H97" s="249">
        <f t="shared" si="3"/>
        <v>-424</v>
      </c>
      <c r="I97" s="249">
        <f t="shared" si="3"/>
        <v>-1310.5</v>
      </c>
      <c r="J97" s="249"/>
      <c r="K97" s="138"/>
      <c r="L97" s="157"/>
      <c r="M97" s="157"/>
      <c r="N97" s="157"/>
      <c r="O97" s="157"/>
      <c r="P97" s="157"/>
      <c r="Q97" s="249"/>
      <c r="R97" s="249"/>
      <c r="S97" s="249"/>
    </row>
    <row r="98" spans="1:35" ht="12.6" hidden="1" customHeight="1" outlineLevel="1" x14ac:dyDescent="0.2">
      <c r="B98" s="139">
        <v>2003</v>
      </c>
      <c r="C98" s="157">
        <f t="shared" si="2"/>
        <v>-1362</v>
      </c>
      <c r="D98" s="157">
        <f t="shared" si="2"/>
        <v>-1458.5</v>
      </c>
      <c r="E98" s="157">
        <f t="shared" si="2"/>
        <v>-881</v>
      </c>
      <c r="F98" s="157">
        <f t="shared" si="2"/>
        <v>-827.5</v>
      </c>
      <c r="G98" s="157">
        <f t="shared" si="2"/>
        <v>-663</v>
      </c>
      <c r="H98" s="249">
        <f t="shared" si="3"/>
        <v>-440.5</v>
      </c>
      <c r="I98" s="249">
        <f t="shared" si="3"/>
        <v>-1435</v>
      </c>
      <c r="J98" s="249"/>
      <c r="K98" s="140"/>
      <c r="L98" s="157"/>
      <c r="M98" s="157"/>
      <c r="N98" s="157"/>
      <c r="O98" s="157"/>
      <c r="P98" s="157"/>
      <c r="Q98" s="249"/>
      <c r="R98" s="249"/>
      <c r="S98" s="249"/>
    </row>
    <row r="99" spans="1:35" ht="12.6" hidden="1" customHeight="1" outlineLevel="1" x14ac:dyDescent="0.2">
      <c r="B99" s="141">
        <v>2004</v>
      </c>
      <c r="C99" s="157">
        <f t="shared" si="2"/>
        <v>-1415.5</v>
      </c>
      <c r="D99" s="157">
        <f t="shared" si="2"/>
        <v>-1512.5</v>
      </c>
      <c r="E99" s="157">
        <f t="shared" si="2"/>
        <v>-907</v>
      </c>
      <c r="F99" s="157">
        <f t="shared" si="2"/>
        <v>-859</v>
      </c>
      <c r="G99" s="157">
        <f t="shared" si="2"/>
        <v>-692</v>
      </c>
      <c r="H99" s="249">
        <f t="shared" si="3"/>
        <v>-460</v>
      </c>
      <c r="I99" s="249">
        <f t="shared" si="3"/>
        <v>-1512</v>
      </c>
      <c r="J99" s="249"/>
      <c r="K99" s="142"/>
      <c r="L99" s="157"/>
      <c r="M99" s="157"/>
      <c r="N99" s="157"/>
      <c r="O99" s="157"/>
      <c r="P99" s="157"/>
      <c r="Q99" s="249"/>
      <c r="R99" s="249"/>
      <c r="S99" s="249"/>
    </row>
    <row r="100" spans="1:35" s="106" customFormat="1" ht="12.6" hidden="1" customHeight="1" outlineLevel="1" x14ac:dyDescent="0.2">
      <c r="A100" s="101"/>
      <c r="B100" s="141">
        <v>2005</v>
      </c>
      <c r="C100" s="157">
        <f t="shared" si="2"/>
        <v>-1452</v>
      </c>
      <c r="D100" s="157">
        <f t="shared" si="2"/>
        <v>-1551.5</v>
      </c>
      <c r="E100" s="157">
        <f t="shared" si="2"/>
        <v>-926</v>
      </c>
      <c r="F100" s="157">
        <f t="shared" si="2"/>
        <v>-877</v>
      </c>
      <c r="G100" s="157">
        <f t="shared" si="2"/>
        <v>-714</v>
      </c>
      <c r="H100" s="249">
        <f t="shared" si="3"/>
        <v>-480</v>
      </c>
      <c r="I100" s="249">
        <f t="shared" si="3"/>
        <v>-1545</v>
      </c>
      <c r="J100" s="249"/>
      <c r="K100" s="142"/>
      <c r="L100" s="157"/>
      <c r="M100" s="157"/>
      <c r="N100" s="157"/>
      <c r="O100" s="157"/>
      <c r="P100" s="157"/>
      <c r="Q100" s="249"/>
      <c r="R100" s="249"/>
      <c r="S100" s="249"/>
      <c r="X100" s="108"/>
      <c r="Y100" s="108"/>
      <c r="Z100" s="108"/>
      <c r="AA100" s="108"/>
      <c r="AB100" s="108"/>
      <c r="AC100" s="108"/>
      <c r="AD100" s="108"/>
      <c r="AE100" s="108"/>
      <c r="AF100" s="108"/>
      <c r="AG100" s="108"/>
      <c r="AH100" s="108"/>
      <c r="AI100" s="108"/>
    </row>
    <row r="101" spans="1:35" ht="12.6" hidden="1" customHeight="1" outlineLevel="1" x14ac:dyDescent="0.2"/>
    <row r="102" spans="1:35" ht="12.6" customHeight="1" collapsed="1" x14ac:dyDescent="0.2"/>
    <row r="104" spans="1:35" s="244" customFormat="1" ht="12.6" customHeight="1" x14ac:dyDescent="0.2">
      <c r="A104" s="101"/>
      <c r="B104" s="138"/>
      <c r="C104" s="108"/>
      <c r="D104" s="108"/>
      <c r="E104" s="108"/>
      <c r="F104" s="108"/>
      <c r="G104" s="108"/>
      <c r="K104" s="138"/>
      <c r="L104" s="108"/>
      <c r="M104" s="108"/>
      <c r="N104" s="108"/>
      <c r="O104" s="108"/>
      <c r="P104" s="108"/>
      <c r="T104" s="106"/>
      <c r="U104" s="106"/>
      <c r="V104" s="106"/>
      <c r="W104" s="106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</row>
    <row r="105" spans="1:35" s="244" customFormat="1" ht="12.6" customHeight="1" x14ac:dyDescent="0.2">
      <c r="A105" s="101"/>
      <c r="B105" s="140"/>
      <c r="C105" s="108"/>
      <c r="D105" s="108"/>
      <c r="E105" s="108"/>
      <c r="F105" s="108"/>
      <c r="G105" s="108"/>
      <c r="K105" s="140"/>
      <c r="L105" s="108"/>
      <c r="M105" s="108"/>
      <c r="N105" s="108"/>
      <c r="O105" s="108"/>
      <c r="P105" s="108"/>
      <c r="T105" s="106"/>
      <c r="U105" s="106"/>
      <c r="V105" s="106"/>
      <c r="W105" s="106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</row>
    <row r="106" spans="1:35" s="244" customFormat="1" ht="12.6" customHeight="1" x14ac:dyDescent="0.2">
      <c r="A106" s="101"/>
      <c r="B106" s="142"/>
      <c r="C106" s="108"/>
      <c r="D106" s="108"/>
      <c r="E106" s="108"/>
      <c r="F106" s="108"/>
      <c r="G106" s="108"/>
      <c r="K106" s="142"/>
      <c r="L106" s="108"/>
      <c r="M106" s="108"/>
      <c r="N106" s="108"/>
      <c r="O106" s="108"/>
      <c r="P106" s="108"/>
      <c r="T106" s="106"/>
      <c r="U106" s="106"/>
      <c r="V106" s="106"/>
      <c r="W106" s="106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</row>
    <row r="107" spans="1:35" s="244" customFormat="1" ht="12.6" customHeight="1" x14ac:dyDescent="0.2">
      <c r="A107" s="101"/>
      <c r="B107" s="142"/>
      <c r="C107" s="108"/>
      <c r="D107" s="108"/>
      <c r="E107" s="108"/>
      <c r="F107" s="108"/>
      <c r="G107" s="108"/>
      <c r="K107" s="142"/>
      <c r="L107" s="108"/>
      <c r="M107" s="108"/>
      <c r="N107" s="108"/>
      <c r="O107" s="108"/>
      <c r="P107" s="108"/>
      <c r="T107" s="106"/>
      <c r="U107" s="106"/>
      <c r="V107" s="106"/>
      <c r="W107" s="106"/>
      <c r="X107" s="108"/>
      <c r="Y107" s="108"/>
      <c r="Z107" s="108"/>
      <c r="AA107" s="108"/>
      <c r="AB107" s="108"/>
      <c r="AC107" s="108"/>
      <c r="AD107" s="108"/>
      <c r="AE107" s="108"/>
      <c r="AF107" s="108"/>
      <c r="AG107" s="108"/>
      <c r="AH107" s="108"/>
      <c r="AI107" s="108"/>
    </row>
    <row r="108" spans="1:35" s="244" customFormat="1" ht="12.6" customHeight="1" x14ac:dyDescent="0.2">
      <c r="A108" s="101"/>
      <c r="B108" s="136"/>
      <c r="C108" s="108"/>
      <c r="D108" s="108"/>
      <c r="E108" s="108"/>
      <c r="F108" s="108"/>
      <c r="G108" s="108"/>
      <c r="K108" s="136"/>
      <c r="L108" s="108"/>
      <c r="M108" s="108"/>
      <c r="N108" s="108"/>
      <c r="O108" s="108"/>
      <c r="P108" s="108"/>
      <c r="T108" s="106"/>
      <c r="U108" s="106"/>
      <c r="V108" s="106"/>
      <c r="W108" s="106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</row>
    <row r="109" spans="1:35" s="244" customFormat="1" ht="12.6" customHeight="1" x14ac:dyDescent="0.2">
      <c r="A109" s="101"/>
      <c r="B109" s="138"/>
      <c r="C109" s="108"/>
      <c r="D109" s="108"/>
      <c r="E109" s="108"/>
      <c r="F109" s="108"/>
      <c r="G109" s="108"/>
      <c r="K109" s="138"/>
      <c r="L109" s="108"/>
      <c r="M109" s="108"/>
      <c r="N109" s="108"/>
      <c r="O109" s="108"/>
      <c r="P109" s="108"/>
      <c r="T109" s="106"/>
      <c r="U109" s="106"/>
      <c r="V109" s="106"/>
      <c r="W109" s="106"/>
      <c r="X109" s="108"/>
      <c r="Y109" s="108"/>
      <c r="Z109" s="108"/>
      <c r="AA109" s="108"/>
      <c r="AB109" s="108"/>
      <c r="AC109" s="108"/>
      <c r="AD109" s="108"/>
      <c r="AE109" s="108"/>
      <c r="AF109" s="108"/>
      <c r="AG109" s="108"/>
      <c r="AH109" s="108"/>
      <c r="AI109" s="108"/>
    </row>
    <row r="110" spans="1:35" s="244" customFormat="1" ht="12.6" customHeight="1" x14ac:dyDescent="0.2">
      <c r="A110" s="101"/>
      <c r="B110" s="140"/>
      <c r="C110" s="108"/>
      <c r="D110" s="108"/>
      <c r="E110" s="108"/>
      <c r="F110" s="108"/>
      <c r="G110" s="108"/>
      <c r="K110" s="140"/>
      <c r="L110" s="108"/>
      <c r="M110" s="108"/>
      <c r="N110" s="108"/>
      <c r="O110" s="108"/>
      <c r="P110" s="108"/>
      <c r="T110" s="106"/>
      <c r="U110" s="106"/>
      <c r="V110" s="106"/>
      <c r="W110" s="106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</row>
    <row r="111" spans="1:35" s="244" customFormat="1" ht="12.6" customHeight="1" x14ac:dyDescent="0.2">
      <c r="A111" s="101"/>
      <c r="B111" s="142"/>
      <c r="C111" s="108"/>
      <c r="D111" s="108"/>
      <c r="E111" s="108"/>
      <c r="F111" s="108"/>
      <c r="G111" s="108"/>
      <c r="K111" s="142"/>
      <c r="L111" s="108"/>
      <c r="M111" s="108"/>
      <c r="N111" s="108"/>
      <c r="O111" s="108"/>
      <c r="P111" s="108"/>
      <c r="T111" s="106"/>
      <c r="U111" s="106"/>
      <c r="V111" s="106"/>
      <c r="W111" s="106"/>
      <c r="X111" s="108"/>
      <c r="Y111" s="108"/>
      <c r="Z111" s="108"/>
      <c r="AA111" s="108"/>
      <c r="AB111" s="108"/>
      <c r="AC111" s="108"/>
      <c r="AD111" s="108"/>
      <c r="AE111" s="108"/>
      <c r="AF111" s="108"/>
      <c r="AG111" s="108"/>
      <c r="AH111" s="108"/>
      <c r="AI111" s="108"/>
    </row>
    <row r="112" spans="1:35" s="244" customFormat="1" ht="12.6" customHeight="1" x14ac:dyDescent="0.2">
      <c r="A112" s="101"/>
      <c r="B112" s="142"/>
      <c r="C112" s="108"/>
      <c r="D112" s="108"/>
      <c r="E112" s="108"/>
      <c r="F112" s="108"/>
      <c r="G112" s="108"/>
      <c r="K112" s="142"/>
      <c r="L112" s="108"/>
      <c r="M112" s="108"/>
      <c r="N112" s="108"/>
      <c r="O112" s="108"/>
      <c r="P112" s="108"/>
      <c r="T112" s="106"/>
      <c r="U112" s="106"/>
      <c r="V112" s="106"/>
      <c r="W112" s="106"/>
      <c r="X112" s="108"/>
      <c r="Y112" s="108"/>
      <c r="Z112" s="108"/>
      <c r="AA112" s="108"/>
      <c r="AB112" s="108"/>
      <c r="AC112" s="108"/>
      <c r="AD112" s="108"/>
      <c r="AE112" s="108"/>
      <c r="AF112" s="108"/>
      <c r="AG112" s="108"/>
      <c r="AH112" s="108"/>
      <c r="AI112" s="108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8">
    <mergeCell ref="M8:R8"/>
    <mergeCell ref="A76:I76"/>
    <mergeCell ref="A8:A10"/>
    <mergeCell ref="B8:B10"/>
    <mergeCell ref="C8:C9"/>
    <mergeCell ref="D8:I8"/>
    <mergeCell ref="K8:K10"/>
    <mergeCell ref="L8:L9"/>
  </mergeCells>
  <hyperlinks>
    <hyperlink ref="I78" r:id="rId4" location="!/view/sk/VBD_SK_WIN/so3002rr/v_so3002rr_00_00_00_sk"/>
    <hyperlink ref="M3" location="'Obsah_ Contents'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r:id="rId5"/>
  <headerFooter alignWithMargins="0">
    <oddHeader>&amp;R&amp;A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2"/>
  <sheetViews>
    <sheetView showGridLines="0" tabSelected="1" showOutlineSymbols="0" zoomScale="82" zoomScaleNormal="82" zoomScaleSheetLayoutView="100" workbookViewId="0">
      <pane xSplit="2" ySplit="6" topLeftCell="C430" activePane="bottomRight" state="frozen"/>
      <selection activeCell="D18" sqref="D18"/>
      <selection pane="topRight" activeCell="D18" sqref="D18"/>
      <selection pane="bottomLeft" activeCell="D18" sqref="D18"/>
      <selection pane="bottomRight" activeCell="F473" sqref="F473"/>
    </sheetView>
  </sheetViews>
  <sheetFormatPr defaultColWidth="10.33203125" defaultRowHeight="12.6" customHeight="1" outlineLevelRow="1" x14ac:dyDescent="0.2"/>
  <cols>
    <col min="1" max="1" width="15.5546875" style="357" customWidth="1"/>
    <col min="2" max="2" width="4.44140625" style="108" bestFit="1" customWidth="1"/>
    <col min="3" max="3" width="7" style="108" customWidth="1"/>
    <col min="4" max="4" width="6" style="108" customWidth="1"/>
    <col min="5" max="5" width="6.88671875" style="108" customWidth="1"/>
    <col min="6" max="6" width="12.33203125" style="108" customWidth="1"/>
    <col min="7" max="7" width="11.6640625" style="108" customWidth="1"/>
    <col min="8" max="8" width="14.88671875" style="108" customWidth="1"/>
    <col min="9" max="9" width="4.44140625" style="108" bestFit="1" customWidth="1"/>
    <col min="10" max="10" width="7" style="108" customWidth="1"/>
    <col min="11" max="11" width="7.33203125" style="108" customWidth="1"/>
    <col min="12" max="12" width="7" style="108" customWidth="1"/>
    <col min="13" max="13" width="8.109375" style="108" customWidth="1"/>
    <col min="14" max="14" width="9" style="108" customWidth="1"/>
    <col min="15" max="15" width="8.109375" style="108" customWidth="1"/>
    <col min="16" max="16" width="6.44140625" style="108" customWidth="1"/>
    <col min="17" max="23" width="4.109375" style="108" customWidth="1"/>
    <col min="24" max="25" width="10.33203125" style="108"/>
    <col min="26" max="26" width="4.44140625" style="108" bestFit="1" customWidth="1"/>
    <col min="27" max="27" width="7" style="108" customWidth="1"/>
    <col min="28" max="28" width="7.33203125" style="108" customWidth="1"/>
    <col min="29" max="29" width="7" style="108" customWidth="1"/>
    <col min="30" max="30" width="8.109375" style="108" customWidth="1"/>
    <col min="31" max="31" width="9" style="108" customWidth="1"/>
    <col min="32" max="32" width="8.109375" style="108" customWidth="1"/>
    <col min="33" max="33" width="6.44140625" style="108" customWidth="1"/>
    <col min="34" max="16384" width="10.33203125" style="108"/>
  </cols>
  <sheetData>
    <row r="1" spans="1:33" s="239" customFormat="1" ht="13.8" x14ac:dyDescent="0.3">
      <c r="A1" s="1" t="s">
        <v>0</v>
      </c>
      <c r="B1" s="512"/>
      <c r="C1" s="242"/>
      <c r="D1" s="243"/>
      <c r="E1" s="243"/>
      <c r="F1" s="243"/>
      <c r="G1" s="242"/>
      <c r="H1" s="511" t="s">
        <v>1</v>
      </c>
      <c r="I1" s="512"/>
      <c r="J1" s="242"/>
      <c r="K1" s="243"/>
      <c r="L1" s="243"/>
      <c r="M1" s="243"/>
      <c r="N1" s="243"/>
      <c r="O1" s="242"/>
      <c r="P1" s="511"/>
      <c r="Z1" s="512"/>
      <c r="AA1" s="242"/>
      <c r="AB1" s="243"/>
      <c r="AC1" s="243"/>
      <c r="AD1" s="243"/>
      <c r="AE1" s="243"/>
      <c r="AF1" s="242"/>
      <c r="AG1" s="511"/>
    </row>
    <row r="2" spans="1:33" s="4" customFormat="1" ht="15.6" x14ac:dyDescent="0.25">
      <c r="A2" s="1" t="s">
        <v>191</v>
      </c>
      <c r="B2" s="2"/>
      <c r="C2" s="507"/>
      <c r="D2" s="506"/>
      <c r="E2" s="506"/>
      <c r="F2" s="504"/>
      <c r="G2" s="510"/>
      <c r="H2" s="509"/>
      <c r="I2" s="2"/>
      <c r="J2" s="507"/>
      <c r="K2" s="506"/>
      <c r="L2" s="506"/>
      <c r="M2" s="536" t="s">
        <v>215</v>
      </c>
      <c r="N2" s="537"/>
      <c r="O2" s="503"/>
      <c r="P2" s="502"/>
      <c r="Q2" s="508"/>
      <c r="R2" s="508"/>
      <c r="S2" s="508"/>
      <c r="T2" s="508"/>
      <c r="U2" s="508"/>
      <c r="Z2" s="2"/>
      <c r="AA2" s="507"/>
      <c r="AB2" s="506"/>
      <c r="AC2" s="506"/>
      <c r="AD2" s="505"/>
      <c r="AE2" s="504"/>
      <c r="AF2" s="503"/>
      <c r="AG2" s="502"/>
    </row>
    <row r="3" spans="1:33" s="14" customFormat="1" ht="16.2" thickBot="1" x14ac:dyDescent="0.3">
      <c r="A3" s="9" t="s">
        <v>190</v>
      </c>
      <c r="B3" s="500"/>
      <c r="C3" s="499"/>
      <c r="D3" s="498"/>
      <c r="E3" s="498"/>
      <c r="F3" s="496"/>
      <c r="G3" s="496"/>
      <c r="I3" s="500"/>
      <c r="J3" s="499"/>
      <c r="K3" s="498"/>
      <c r="L3" s="498"/>
      <c r="M3" s="497"/>
      <c r="N3" s="496"/>
      <c r="O3" s="496"/>
      <c r="Q3" s="501"/>
      <c r="R3" s="501"/>
      <c r="S3" s="501"/>
      <c r="T3" s="501"/>
      <c r="U3" s="501"/>
      <c r="Z3" s="500"/>
      <c r="AA3" s="499"/>
      <c r="AB3" s="498"/>
      <c r="AC3" s="498"/>
      <c r="AD3" s="497"/>
      <c r="AE3" s="496"/>
      <c r="AF3" s="496"/>
    </row>
    <row r="4" spans="1:33" s="495" customFormat="1" ht="12.75" customHeight="1" collapsed="1" x14ac:dyDescent="0.2">
      <c r="A4" s="585" t="s">
        <v>189</v>
      </c>
      <c r="B4" s="588" t="s">
        <v>3</v>
      </c>
      <c r="C4" s="591" t="s">
        <v>188</v>
      </c>
      <c r="D4" s="593" t="s">
        <v>187</v>
      </c>
      <c r="E4" s="595" t="s">
        <v>72</v>
      </c>
      <c r="F4" s="595"/>
      <c r="G4" s="595"/>
      <c r="H4" s="595"/>
      <c r="I4" s="584"/>
      <c r="J4" s="583"/>
      <c r="K4" s="583"/>
      <c r="L4" s="582"/>
      <c r="M4" s="582"/>
      <c r="N4" s="582"/>
      <c r="O4" s="582"/>
      <c r="P4" s="582"/>
      <c r="Z4" s="584"/>
      <c r="AA4" s="583"/>
      <c r="AB4" s="583"/>
      <c r="AC4" s="582"/>
      <c r="AD4" s="582"/>
      <c r="AE4" s="582"/>
      <c r="AF4" s="582"/>
      <c r="AG4" s="582"/>
    </row>
    <row r="5" spans="1:33" s="491" customFormat="1" ht="39" customHeight="1" x14ac:dyDescent="0.25">
      <c r="A5" s="586"/>
      <c r="B5" s="589"/>
      <c r="C5" s="592"/>
      <c r="D5" s="594"/>
      <c r="E5" s="494" t="s">
        <v>186</v>
      </c>
      <c r="F5" s="494" t="s">
        <v>185</v>
      </c>
      <c r="G5" s="494" t="s">
        <v>184</v>
      </c>
      <c r="H5" s="524" t="s">
        <v>183</v>
      </c>
      <c r="I5" s="584"/>
      <c r="J5" s="583"/>
      <c r="K5" s="583"/>
      <c r="L5" s="493"/>
      <c r="M5" s="493"/>
      <c r="N5" s="493"/>
      <c r="O5" s="493"/>
      <c r="P5" s="492"/>
      <c r="Z5" s="584"/>
      <c r="AA5" s="583"/>
      <c r="AB5" s="583"/>
      <c r="AC5" s="493"/>
      <c r="AD5" s="493"/>
      <c r="AE5" s="493"/>
      <c r="AF5" s="493"/>
      <c r="AG5" s="492"/>
    </row>
    <row r="6" spans="1:33" ht="27" customHeight="1" thickBot="1" x14ac:dyDescent="0.25">
      <c r="A6" s="587"/>
      <c r="B6" s="590"/>
      <c r="C6" s="490" t="s">
        <v>182</v>
      </c>
      <c r="D6" s="490" t="s">
        <v>181</v>
      </c>
      <c r="E6" s="488" t="s">
        <v>180</v>
      </c>
      <c r="F6" s="489" t="s">
        <v>179</v>
      </c>
      <c r="G6" s="488" t="s">
        <v>178</v>
      </c>
      <c r="H6" s="525" t="s">
        <v>177</v>
      </c>
      <c r="I6" s="584"/>
      <c r="J6" s="485"/>
      <c r="K6" s="485"/>
      <c r="L6" s="486"/>
      <c r="M6" s="486"/>
      <c r="N6" s="487"/>
      <c r="O6" s="486"/>
      <c r="P6" s="485"/>
      <c r="Z6" s="584"/>
      <c r="AA6" s="485"/>
      <c r="AB6" s="485"/>
      <c r="AC6" s="486"/>
      <c r="AD6" s="486"/>
      <c r="AE6" s="487"/>
      <c r="AF6" s="486"/>
      <c r="AG6" s="485"/>
    </row>
    <row r="7" spans="1:33" s="16" customFormat="1" ht="12.6" customHeight="1" x14ac:dyDescent="0.25">
      <c r="A7" s="484" t="s">
        <v>19</v>
      </c>
      <c r="B7" s="483">
        <v>2017</v>
      </c>
      <c r="C7" s="482">
        <v>1346</v>
      </c>
      <c r="D7" s="481">
        <v>51476</v>
      </c>
      <c r="E7" s="481">
        <v>18467</v>
      </c>
      <c r="F7" s="481">
        <v>24802</v>
      </c>
      <c r="G7" s="481">
        <v>688</v>
      </c>
      <c r="H7" s="480" t="s">
        <v>78</v>
      </c>
      <c r="I7" s="420"/>
      <c r="J7" s="442"/>
      <c r="K7" s="442"/>
      <c r="L7" s="442"/>
      <c r="M7" s="442"/>
      <c r="N7" s="442"/>
      <c r="O7" s="442"/>
      <c r="P7" s="442"/>
      <c r="Z7" s="420"/>
      <c r="AA7" s="442"/>
      <c r="AB7" s="442"/>
      <c r="AC7" s="442"/>
      <c r="AD7" s="442"/>
      <c r="AE7" s="442"/>
      <c r="AF7" s="442"/>
      <c r="AG7" s="442"/>
    </row>
    <row r="8" spans="1:33" s="16" customFormat="1" ht="12.6" customHeight="1" x14ac:dyDescent="0.25">
      <c r="A8" s="474"/>
      <c r="B8" s="479">
        <v>2018</v>
      </c>
      <c r="C8" s="478">
        <v>1372</v>
      </c>
      <c r="D8" s="477">
        <v>51908</v>
      </c>
      <c r="E8" s="477">
        <v>19129</v>
      </c>
      <c r="F8" s="477">
        <v>24042</v>
      </c>
      <c r="G8" s="477">
        <v>594</v>
      </c>
      <c r="H8" s="476" t="s">
        <v>78</v>
      </c>
      <c r="I8" s="418"/>
      <c r="J8" s="442"/>
      <c r="K8" s="442"/>
      <c r="L8" s="442"/>
      <c r="M8" s="442"/>
      <c r="N8" s="442"/>
      <c r="O8" s="442"/>
      <c r="P8" s="442"/>
      <c r="Z8" s="418"/>
      <c r="AA8" s="442"/>
      <c r="AB8" s="442"/>
      <c r="AC8" s="442"/>
      <c r="AD8" s="442"/>
      <c r="AE8" s="442"/>
      <c r="AF8" s="442"/>
      <c r="AG8" s="442"/>
    </row>
    <row r="9" spans="1:33" s="16" customFormat="1" ht="12.6" customHeight="1" x14ac:dyDescent="0.25">
      <c r="A9" s="474"/>
      <c r="B9" s="475">
        <v>2019</v>
      </c>
      <c r="C9" s="472">
        <v>1357</v>
      </c>
      <c r="D9" s="471">
        <v>51686</v>
      </c>
      <c r="E9" s="471">
        <v>19529</v>
      </c>
      <c r="F9" s="471">
        <v>23268</v>
      </c>
      <c r="G9" s="471">
        <v>610</v>
      </c>
      <c r="H9" s="470" t="s">
        <v>78</v>
      </c>
      <c r="I9" s="416"/>
      <c r="J9" s="468"/>
      <c r="K9" s="468"/>
      <c r="L9" s="468"/>
      <c r="M9" s="468"/>
      <c r="N9" s="468"/>
      <c r="O9" s="468"/>
      <c r="P9" s="468"/>
      <c r="Z9" s="416"/>
      <c r="AA9" s="468"/>
      <c r="AB9" s="468"/>
      <c r="AC9" s="468"/>
      <c r="AD9" s="468"/>
      <c r="AE9" s="468"/>
      <c r="AF9" s="468"/>
      <c r="AG9" s="468"/>
    </row>
    <row r="10" spans="1:33" s="16" customFormat="1" ht="12.6" customHeight="1" x14ac:dyDescent="0.3">
      <c r="A10" s="474"/>
      <c r="B10" s="473">
        <v>2020</v>
      </c>
      <c r="C10" s="472">
        <v>1363</v>
      </c>
      <c r="D10" s="471">
        <v>51259</v>
      </c>
      <c r="E10" s="471">
        <v>19231</v>
      </c>
      <c r="F10" s="471">
        <v>22397</v>
      </c>
      <c r="G10" s="471">
        <v>482</v>
      </c>
      <c r="H10" s="470">
        <v>1022</v>
      </c>
      <c r="I10" s="410"/>
      <c r="J10" s="468"/>
      <c r="K10" s="468"/>
      <c r="L10" s="469"/>
      <c r="M10" s="468"/>
      <c r="N10" s="468"/>
      <c r="O10" s="468"/>
      <c r="P10" s="468"/>
      <c r="Z10" s="410"/>
      <c r="AA10" s="468"/>
      <c r="AB10" s="468"/>
      <c r="AC10" s="468"/>
      <c r="AD10" s="468"/>
      <c r="AE10" s="468"/>
      <c r="AF10" s="468"/>
      <c r="AG10" s="468"/>
    </row>
    <row r="11" spans="1:33" s="16" customFormat="1" ht="12.6" customHeight="1" x14ac:dyDescent="0.3">
      <c r="A11" s="474"/>
      <c r="B11" s="473">
        <v>2021</v>
      </c>
      <c r="C11" s="472">
        <v>1376</v>
      </c>
      <c r="D11" s="471">
        <v>52136</v>
      </c>
      <c r="E11" s="471">
        <v>19748</v>
      </c>
      <c r="F11" s="471">
        <v>21231</v>
      </c>
      <c r="G11" s="471">
        <v>306</v>
      </c>
      <c r="H11" s="470">
        <v>2316</v>
      </c>
      <c r="I11" s="410"/>
      <c r="J11" s="468"/>
      <c r="K11" s="468"/>
      <c r="L11" s="469"/>
      <c r="M11" s="468"/>
      <c r="N11" s="468"/>
      <c r="O11" s="468"/>
      <c r="P11" s="468"/>
      <c r="Z11" s="410"/>
      <c r="AA11" s="468"/>
      <c r="AB11" s="468"/>
      <c r="AC11" s="468"/>
      <c r="AD11" s="468"/>
      <c r="AE11" s="468"/>
      <c r="AF11" s="468"/>
      <c r="AG11" s="468"/>
    </row>
    <row r="12" spans="1:33" s="16" customFormat="1" ht="12.6" customHeight="1" x14ac:dyDescent="0.25">
      <c r="A12" s="459" t="s">
        <v>20</v>
      </c>
      <c r="B12" s="458">
        <v>2017</v>
      </c>
      <c r="C12" s="457">
        <v>161</v>
      </c>
      <c r="D12" s="456">
        <v>5660</v>
      </c>
      <c r="E12" s="456">
        <v>2273</v>
      </c>
      <c r="F12" s="456">
        <v>1836</v>
      </c>
      <c r="G12" s="456">
        <v>150</v>
      </c>
      <c r="H12" s="455" t="s">
        <v>78</v>
      </c>
      <c r="I12" s="420"/>
      <c r="J12" s="442"/>
      <c r="K12" s="442"/>
      <c r="L12" s="442"/>
      <c r="M12" s="442"/>
      <c r="N12" s="442"/>
      <c r="O12" s="442"/>
      <c r="P12" s="442"/>
      <c r="Z12" s="420"/>
      <c r="AA12" s="442"/>
      <c r="AB12" s="442"/>
      <c r="AC12" s="442"/>
      <c r="AD12" s="442"/>
      <c r="AE12" s="442"/>
      <c r="AF12" s="442"/>
      <c r="AG12" s="442"/>
    </row>
    <row r="13" spans="1:33" s="16" customFormat="1" ht="12.6" customHeight="1" x14ac:dyDescent="0.25">
      <c r="A13" s="452"/>
      <c r="B13" s="454">
        <v>2018</v>
      </c>
      <c r="C13" s="450">
        <v>159</v>
      </c>
      <c r="D13" s="449">
        <v>5553</v>
      </c>
      <c r="E13" s="449">
        <v>2274</v>
      </c>
      <c r="F13" s="449">
        <v>1753</v>
      </c>
      <c r="G13" s="449">
        <v>139</v>
      </c>
      <c r="H13" s="448" t="s">
        <v>78</v>
      </c>
      <c r="I13" s="418"/>
      <c r="J13" s="442"/>
      <c r="K13" s="442"/>
      <c r="L13" s="442"/>
      <c r="M13" s="442"/>
      <c r="N13" s="442"/>
      <c r="O13" s="442"/>
      <c r="P13" s="442"/>
      <c r="Z13" s="418"/>
      <c r="AA13" s="442"/>
      <c r="AB13" s="442"/>
      <c r="AC13" s="442"/>
      <c r="AD13" s="442"/>
      <c r="AE13" s="442"/>
      <c r="AF13" s="442"/>
      <c r="AG13" s="442"/>
    </row>
    <row r="14" spans="1:33" s="16" customFormat="1" ht="12.6" customHeight="1" x14ac:dyDescent="0.25">
      <c r="A14" s="467"/>
      <c r="B14" s="453">
        <v>2019</v>
      </c>
      <c r="C14" s="450">
        <v>157</v>
      </c>
      <c r="D14" s="449">
        <v>5702</v>
      </c>
      <c r="E14" s="449">
        <v>2307</v>
      </c>
      <c r="F14" s="449">
        <v>1844</v>
      </c>
      <c r="G14" s="449">
        <v>136</v>
      </c>
      <c r="H14" s="448" t="s">
        <v>78</v>
      </c>
      <c r="I14" s="416"/>
      <c r="J14" s="442"/>
      <c r="K14" s="442"/>
      <c r="L14" s="442"/>
      <c r="M14" s="442"/>
      <c r="N14" s="442"/>
      <c r="O14" s="442"/>
      <c r="P14" s="442"/>
      <c r="Z14" s="416"/>
      <c r="AA14" s="442"/>
      <c r="AB14" s="442"/>
      <c r="AC14" s="442"/>
      <c r="AD14" s="442"/>
      <c r="AE14" s="442"/>
      <c r="AF14" s="442"/>
      <c r="AG14" s="442"/>
    </row>
    <row r="15" spans="1:33" s="16" customFormat="1" ht="12.6" customHeight="1" x14ac:dyDescent="0.25">
      <c r="A15" s="452"/>
      <c r="B15" s="451">
        <v>2020</v>
      </c>
      <c r="C15" s="450">
        <v>157</v>
      </c>
      <c r="D15" s="449">
        <v>5725</v>
      </c>
      <c r="E15" s="449">
        <v>2346</v>
      </c>
      <c r="F15" s="449">
        <v>1776</v>
      </c>
      <c r="G15" s="449">
        <v>128</v>
      </c>
      <c r="H15" s="448">
        <v>110</v>
      </c>
      <c r="I15" s="410"/>
      <c r="J15" s="442"/>
      <c r="K15" s="442"/>
      <c r="L15" s="442"/>
      <c r="M15" s="442"/>
      <c r="N15" s="442"/>
      <c r="O15" s="442"/>
      <c r="P15" s="442"/>
      <c r="Z15" s="410"/>
      <c r="AA15" s="442"/>
      <c r="AB15" s="442"/>
      <c r="AC15" s="442"/>
      <c r="AD15" s="442"/>
      <c r="AE15" s="442"/>
      <c r="AF15" s="442"/>
      <c r="AG15" s="442"/>
    </row>
    <row r="16" spans="1:33" s="16" customFormat="1" ht="12.6" customHeight="1" x14ac:dyDescent="0.25">
      <c r="A16" s="447"/>
      <c r="B16" s="446">
        <v>2021</v>
      </c>
      <c r="C16" s="445">
        <v>163</v>
      </c>
      <c r="D16" s="444">
        <v>5726</v>
      </c>
      <c r="E16" s="444">
        <v>2353</v>
      </c>
      <c r="F16" s="444">
        <v>1659</v>
      </c>
      <c r="G16" s="444">
        <v>35</v>
      </c>
      <c r="H16" s="443">
        <v>92</v>
      </c>
      <c r="I16" s="410"/>
      <c r="J16" s="442"/>
      <c r="K16" s="442"/>
      <c r="L16" s="442"/>
      <c r="M16" s="442"/>
      <c r="N16" s="442"/>
      <c r="O16" s="442"/>
      <c r="P16" s="442"/>
      <c r="Z16" s="410"/>
      <c r="AA16" s="442"/>
      <c r="AB16" s="442"/>
      <c r="AC16" s="442"/>
      <c r="AD16" s="442"/>
      <c r="AE16" s="442"/>
      <c r="AF16" s="442"/>
      <c r="AG16" s="442"/>
    </row>
    <row r="17" spans="1:33" s="87" customFormat="1" ht="12.6" customHeight="1" x14ac:dyDescent="0.25">
      <c r="A17" s="415" t="s">
        <v>21</v>
      </c>
      <c r="B17" s="441">
        <v>2017</v>
      </c>
      <c r="C17" s="545">
        <v>161</v>
      </c>
      <c r="D17" s="546">
        <v>5660</v>
      </c>
      <c r="E17" s="546">
        <v>2273</v>
      </c>
      <c r="F17" s="546">
        <v>1836</v>
      </c>
      <c r="G17" s="546">
        <v>150</v>
      </c>
      <c r="H17" s="547" t="s">
        <v>78</v>
      </c>
      <c r="I17" s="420"/>
      <c r="J17" s="409"/>
      <c r="K17" s="409"/>
      <c r="L17" s="409"/>
      <c r="M17" s="409"/>
      <c r="N17" s="409"/>
      <c r="O17" s="409"/>
      <c r="P17" s="409"/>
      <c r="Q17" s="16"/>
      <c r="R17" s="16"/>
      <c r="S17" s="16"/>
      <c r="T17" s="16"/>
      <c r="U17" s="16"/>
      <c r="V17" s="16"/>
      <c r="W17" s="16"/>
      <c r="Z17" s="420"/>
      <c r="AA17" s="409"/>
      <c r="AB17" s="409"/>
      <c r="AC17" s="409"/>
      <c r="AD17" s="409"/>
      <c r="AE17" s="409"/>
      <c r="AF17" s="409"/>
      <c r="AG17" s="409"/>
    </row>
    <row r="18" spans="1:33" s="87" customFormat="1" ht="12.6" customHeight="1" x14ac:dyDescent="0.25">
      <c r="A18" s="415"/>
      <c r="B18" s="419">
        <v>2018</v>
      </c>
      <c r="C18" s="545">
        <v>159</v>
      </c>
      <c r="D18" s="546">
        <v>5553</v>
      </c>
      <c r="E18" s="546">
        <v>2274</v>
      </c>
      <c r="F18" s="546">
        <v>1753</v>
      </c>
      <c r="G18" s="546">
        <v>139</v>
      </c>
      <c r="H18" s="547" t="s">
        <v>78</v>
      </c>
      <c r="I18" s="418"/>
      <c r="J18" s="409"/>
      <c r="K18" s="409"/>
      <c r="L18" s="409"/>
      <c r="M18" s="409"/>
      <c r="N18" s="409"/>
      <c r="O18" s="409"/>
      <c r="P18" s="409"/>
      <c r="Q18" s="16"/>
      <c r="R18" s="16"/>
      <c r="S18" s="16"/>
      <c r="T18" s="16"/>
      <c r="U18" s="16"/>
      <c r="V18" s="16"/>
      <c r="W18" s="16"/>
      <c r="Z18" s="418"/>
      <c r="AA18" s="409"/>
      <c r="AB18" s="409"/>
      <c r="AC18" s="409"/>
      <c r="AD18" s="409"/>
      <c r="AE18" s="409"/>
      <c r="AF18" s="409"/>
      <c r="AG18" s="409"/>
    </row>
    <row r="19" spans="1:33" s="87" customFormat="1" ht="12.6" customHeight="1" x14ac:dyDescent="0.25">
      <c r="A19" s="415"/>
      <c r="B19" s="417">
        <v>2019</v>
      </c>
      <c r="C19" s="545">
        <v>157</v>
      </c>
      <c r="D19" s="546">
        <v>5702</v>
      </c>
      <c r="E19" s="546">
        <v>2307</v>
      </c>
      <c r="F19" s="546">
        <v>1844</v>
      </c>
      <c r="G19" s="546">
        <v>136</v>
      </c>
      <c r="H19" s="547" t="s">
        <v>78</v>
      </c>
      <c r="I19" s="416"/>
      <c r="J19" s="409"/>
      <c r="K19" s="409"/>
      <c r="L19" s="409"/>
      <c r="M19" s="409"/>
      <c r="N19" s="409"/>
      <c r="O19" s="409"/>
      <c r="P19" s="409"/>
      <c r="Q19" s="16"/>
      <c r="R19" s="16"/>
      <c r="S19" s="16"/>
      <c r="T19" s="16"/>
      <c r="U19" s="16"/>
      <c r="V19" s="16"/>
      <c r="W19" s="16"/>
      <c r="Z19" s="416"/>
      <c r="AA19" s="409"/>
      <c r="AB19" s="409"/>
      <c r="AC19" s="409"/>
      <c r="AD19" s="409"/>
      <c r="AE19" s="409"/>
      <c r="AF19" s="409"/>
      <c r="AG19" s="409"/>
    </row>
    <row r="20" spans="1:33" s="87" customFormat="1" ht="12.6" customHeight="1" x14ac:dyDescent="0.25">
      <c r="A20" s="415"/>
      <c r="B20" s="414">
        <v>2020</v>
      </c>
      <c r="C20" s="545">
        <v>157</v>
      </c>
      <c r="D20" s="546">
        <v>5725</v>
      </c>
      <c r="E20" s="546">
        <v>2346</v>
      </c>
      <c r="F20" s="546">
        <v>1776</v>
      </c>
      <c r="G20" s="546">
        <v>128</v>
      </c>
      <c r="H20" s="547">
        <v>110</v>
      </c>
      <c r="I20" s="410"/>
      <c r="J20" s="409"/>
      <c r="K20" s="409"/>
      <c r="L20" s="409"/>
      <c r="M20" s="409"/>
      <c r="N20" s="409"/>
      <c r="O20" s="409"/>
      <c r="P20" s="409"/>
      <c r="Q20" s="16"/>
      <c r="R20" s="16"/>
      <c r="S20" s="16"/>
      <c r="T20" s="16"/>
      <c r="U20" s="16"/>
      <c r="V20" s="16"/>
      <c r="W20" s="16"/>
      <c r="Z20" s="410"/>
      <c r="AA20" s="409"/>
      <c r="AB20" s="409"/>
      <c r="AC20" s="409"/>
      <c r="AD20" s="409"/>
      <c r="AE20" s="409"/>
      <c r="AF20" s="409"/>
      <c r="AG20" s="409"/>
    </row>
    <row r="21" spans="1:33" s="87" customFormat="1" ht="12.6" customHeight="1" x14ac:dyDescent="0.25">
      <c r="A21" s="415"/>
      <c r="B21" s="414">
        <v>2021</v>
      </c>
      <c r="C21" s="545">
        <v>163</v>
      </c>
      <c r="D21" s="546">
        <v>5726</v>
      </c>
      <c r="E21" s="546">
        <v>2353</v>
      </c>
      <c r="F21" s="546">
        <v>1659</v>
      </c>
      <c r="G21" s="546">
        <v>35</v>
      </c>
      <c r="H21" s="547">
        <v>92</v>
      </c>
      <c r="I21" s="410"/>
      <c r="J21" s="409"/>
      <c r="K21" s="409"/>
      <c r="L21" s="409"/>
      <c r="M21" s="409"/>
      <c r="N21" s="409"/>
      <c r="O21" s="409"/>
      <c r="P21" s="409"/>
      <c r="Q21" s="16"/>
      <c r="R21" s="16"/>
      <c r="S21" s="16"/>
      <c r="T21" s="16"/>
      <c r="U21" s="16"/>
      <c r="V21" s="16"/>
      <c r="W21" s="16"/>
      <c r="Z21" s="410"/>
      <c r="AA21" s="409"/>
      <c r="AB21" s="409"/>
      <c r="AC21" s="409"/>
      <c r="AD21" s="409"/>
      <c r="AE21" s="409"/>
      <c r="AF21" s="409"/>
      <c r="AG21" s="409"/>
    </row>
    <row r="22" spans="1:33" s="87" customFormat="1" ht="12.6" customHeight="1" x14ac:dyDescent="0.25">
      <c r="A22" s="403" t="s">
        <v>176</v>
      </c>
      <c r="B22" s="440">
        <v>2017</v>
      </c>
      <c r="C22" s="423">
        <v>16</v>
      </c>
      <c r="D22" s="422">
        <v>377</v>
      </c>
      <c r="E22" s="422">
        <v>115</v>
      </c>
      <c r="F22" s="422">
        <v>172</v>
      </c>
      <c r="G22" s="422" t="s">
        <v>78</v>
      </c>
      <c r="H22" s="421" t="s">
        <v>78</v>
      </c>
      <c r="I22" s="436"/>
      <c r="J22" s="409"/>
      <c r="K22" s="409"/>
      <c r="L22" s="409"/>
      <c r="M22" s="409"/>
      <c r="N22" s="409"/>
      <c r="O22" s="409"/>
      <c r="P22" s="409"/>
      <c r="Z22" s="436"/>
      <c r="AA22" s="409"/>
      <c r="AB22" s="409"/>
      <c r="AC22" s="409"/>
      <c r="AD22" s="409"/>
      <c r="AE22" s="409"/>
      <c r="AF22" s="409"/>
      <c r="AG22" s="409"/>
    </row>
    <row r="23" spans="1:33" s="87" customFormat="1" ht="12.6" customHeight="1" x14ac:dyDescent="0.25">
      <c r="A23" s="357"/>
      <c r="B23" s="435">
        <v>2018</v>
      </c>
      <c r="C23" s="413">
        <v>15</v>
      </c>
      <c r="D23" s="412">
        <v>349</v>
      </c>
      <c r="E23" s="412">
        <v>101</v>
      </c>
      <c r="F23" s="412">
        <v>162</v>
      </c>
      <c r="G23" s="412" t="s">
        <v>78</v>
      </c>
      <c r="H23" s="411" t="s">
        <v>78</v>
      </c>
      <c r="I23" s="434"/>
      <c r="J23" s="409"/>
      <c r="K23" s="409"/>
      <c r="L23" s="409"/>
      <c r="M23" s="409"/>
      <c r="N23" s="409"/>
      <c r="O23" s="409"/>
      <c r="P23" s="409"/>
      <c r="Z23" s="434"/>
      <c r="AA23" s="409"/>
      <c r="AB23" s="409"/>
      <c r="AC23" s="409"/>
      <c r="AD23" s="409"/>
      <c r="AE23" s="409"/>
      <c r="AF23" s="409"/>
      <c r="AG23" s="409"/>
    </row>
    <row r="24" spans="1:33" s="87" customFormat="1" ht="12.6" customHeight="1" x14ac:dyDescent="0.25">
      <c r="A24" s="357"/>
      <c r="B24" s="433">
        <v>2019</v>
      </c>
      <c r="C24" s="413">
        <v>21</v>
      </c>
      <c r="D24" s="412">
        <v>778</v>
      </c>
      <c r="E24" s="412">
        <v>165</v>
      </c>
      <c r="F24" s="412">
        <v>252</v>
      </c>
      <c r="G24" s="412" t="s">
        <v>78</v>
      </c>
      <c r="H24" s="411" t="s">
        <v>78</v>
      </c>
      <c r="I24" s="432"/>
      <c r="J24" s="409"/>
      <c r="K24" s="409"/>
      <c r="L24" s="409"/>
      <c r="M24" s="409"/>
      <c r="N24" s="409"/>
      <c r="O24" s="409"/>
      <c r="P24" s="409"/>
      <c r="Z24" s="432"/>
      <c r="AA24" s="409"/>
      <c r="AB24" s="409"/>
      <c r="AC24" s="409"/>
      <c r="AD24" s="409"/>
      <c r="AE24" s="409"/>
      <c r="AF24" s="409"/>
      <c r="AG24" s="409"/>
    </row>
    <row r="25" spans="1:33" s="87" customFormat="1" ht="12.6" customHeight="1" x14ac:dyDescent="0.25">
      <c r="A25" s="357"/>
      <c r="B25" s="431">
        <v>2020</v>
      </c>
      <c r="C25" s="413">
        <v>23</v>
      </c>
      <c r="D25" s="412">
        <v>808</v>
      </c>
      <c r="E25" s="412">
        <v>170</v>
      </c>
      <c r="F25" s="412">
        <v>277</v>
      </c>
      <c r="G25" s="412" t="s">
        <v>78</v>
      </c>
      <c r="H25" s="411" t="s">
        <v>78</v>
      </c>
      <c r="I25" s="427"/>
      <c r="J25" s="409"/>
      <c r="K25" s="409"/>
      <c r="L25" s="409"/>
      <c r="M25" s="409"/>
      <c r="N25" s="409"/>
      <c r="O25" s="409"/>
      <c r="P25" s="409"/>
      <c r="Z25" s="427"/>
      <c r="AA25" s="409"/>
      <c r="AB25" s="409"/>
      <c r="AC25" s="409"/>
      <c r="AD25" s="409"/>
      <c r="AE25" s="409"/>
      <c r="AF25" s="409"/>
      <c r="AG25" s="409"/>
    </row>
    <row r="26" spans="1:33" s="87" customFormat="1" ht="12.6" customHeight="1" x14ac:dyDescent="0.25">
      <c r="A26" s="357"/>
      <c r="B26" s="431">
        <v>2021</v>
      </c>
      <c r="C26" s="413">
        <v>21</v>
      </c>
      <c r="D26" s="412">
        <v>797</v>
      </c>
      <c r="E26" s="412">
        <v>170</v>
      </c>
      <c r="F26" s="412">
        <v>266</v>
      </c>
      <c r="G26" s="412" t="s">
        <v>78</v>
      </c>
      <c r="H26" s="411" t="s">
        <v>78</v>
      </c>
      <c r="I26" s="427"/>
      <c r="J26" s="409"/>
      <c r="K26" s="409"/>
      <c r="L26" s="409"/>
      <c r="M26" s="409"/>
      <c r="N26" s="409"/>
      <c r="O26" s="409"/>
      <c r="P26" s="409"/>
      <c r="Z26" s="427"/>
      <c r="AA26" s="409"/>
      <c r="AB26" s="409"/>
      <c r="AC26" s="409"/>
      <c r="AD26" s="409"/>
      <c r="AE26" s="409"/>
      <c r="AF26" s="409"/>
      <c r="AG26" s="409"/>
    </row>
    <row r="27" spans="1:33" s="87" customFormat="1" ht="12.6" customHeight="1" x14ac:dyDescent="0.25">
      <c r="A27" s="403" t="s">
        <v>175</v>
      </c>
      <c r="B27" s="440">
        <v>2017</v>
      </c>
      <c r="C27" s="423">
        <v>24</v>
      </c>
      <c r="D27" s="422">
        <v>1169</v>
      </c>
      <c r="E27" s="422">
        <v>531</v>
      </c>
      <c r="F27" s="422">
        <v>92</v>
      </c>
      <c r="G27" s="422" t="s">
        <v>78</v>
      </c>
      <c r="H27" s="421" t="s">
        <v>78</v>
      </c>
      <c r="I27" s="436"/>
      <c r="J27" s="409"/>
      <c r="K27" s="409"/>
      <c r="L27" s="409"/>
      <c r="M27" s="409"/>
      <c r="N27" s="409"/>
      <c r="O27" s="409"/>
      <c r="P27" s="409"/>
      <c r="Z27" s="436"/>
      <c r="AA27" s="409"/>
      <c r="AB27" s="409"/>
      <c r="AC27" s="409"/>
      <c r="AD27" s="409"/>
      <c r="AE27" s="409"/>
      <c r="AF27" s="409"/>
      <c r="AG27" s="409"/>
    </row>
    <row r="28" spans="1:33" s="87" customFormat="1" ht="12.6" customHeight="1" x14ac:dyDescent="0.25">
      <c r="A28" s="357"/>
      <c r="B28" s="435">
        <v>2018</v>
      </c>
      <c r="C28" s="413">
        <v>23</v>
      </c>
      <c r="D28" s="412">
        <v>1167</v>
      </c>
      <c r="E28" s="412">
        <v>531</v>
      </c>
      <c r="F28" s="412">
        <v>90</v>
      </c>
      <c r="G28" s="412" t="s">
        <v>78</v>
      </c>
      <c r="H28" s="411" t="s">
        <v>78</v>
      </c>
      <c r="I28" s="434"/>
      <c r="J28" s="409"/>
      <c r="K28" s="409"/>
      <c r="L28" s="409"/>
      <c r="M28" s="409"/>
      <c r="N28" s="409"/>
      <c r="O28" s="409"/>
      <c r="P28" s="409"/>
      <c r="Z28" s="434"/>
      <c r="AA28" s="409"/>
      <c r="AB28" s="409"/>
      <c r="AC28" s="409"/>
      <c r="AD28" s="409"/>
      <c r="AE28" s="409"/>
      <c r="AF28" s="409"/>
      <c r="AG28" s="409"/>
    </row>
    <row r="29" spans="1:33" s="87" customFormat="1" ht="12.6" customHeight="1" x14ac:dyDescent="0.25">
      <c r="A29" s="357"/>
      <c r="B29" s="433">
        <v>2019</v>
      </c>
      <c r="C29" s="413">
        <v>19</v>
      </c>
      <c r="D29" s="412">
        <v>731</v>
      </c>
      <c r="E29" s="412">
        <v>519</v>
      </c>
      <c r="F29" s="412">
        <v>110</v>
      </c>
      <c r="G29" s="412" t="s">
        <v>78</v>
      </c>
      <c r="H29" s="411" t="s">
        <v>78</v>
      </c>
      <c r="I29" s="432"/>
      <c r="J29" s="409"/>
      <c r="K29" s="409"/>
      <c r="L29" s="409"/>
      <c r="M29" s="409"/>
      <c r="N29" s="409"/>
      <c r="O29" s="409"/>
      <c r="P29" s="409"/>
      <c r="Z29" s="432"/>
      <c r="AA29" s="409"/>
      <c r="AB29" s="409"/>
      <c r="AC29" s="409"/>
      <c r="AD29" s="409"/>
      <c r="AE29" s="409"/>
      <c r="AF29" s="409"/>
      <c r="AG29" s="409"/>
    </row>
    <row r="30" spans="1:33" s="87" customFormat="1" ht="12.6" customHeight="1" x14ac:dyDescent="0.25">
      <c r="A30" s="357"/>
      <c r="B30" s="431">
        <v>2020</v>
      </c>
      <c r="C30" s="413">
        <v>21</v>
      </c>
      <c r="D30" s="412">
        <v>810</v>
      </c>
      <c r="E30" s="412">
        <v>573</v>
      </c>
      <c r="F30" s="412">
        <v>146</v>
      </c>
      <c r="G30" s="412" t="s">
        <v>78</v>
      </c>
      <c r="H30" s="411" t="s">
        <v>78</v>
      </c>
      <c r="I30" s="427"/>
      <c r="J30" s="409"/>
      <c r="K30" s="409"/>
      <c r="L30" s="409"/>
      <c r="M30" s="409"/>
      <c r="N30" s="409"/>
      <c r="O30" s="409"/>
      <c r="P30" s="409"/>
      <c r="Z30" s="427"/>
      <c r="AA30" s="409"/>
      <c r="AB30" s="409"/>
      <c r="AC30" s="409"/>
      <c r="AD30" s="409"/>
      <c r="AE30" s="409"/>
      <c r="AF30" s="409"/>
      <c r="AG30" s="409"/>
    </row>
    <row r="31" spans="1:33" s="87" customFormat="1" ht="12.6" customHeight="1" x14ac:dyDescent="0.25">
      <c r="A31" s="357"/>
      <c r="B31" s="431">
        <v>2021</v>
      </c>
      <c r="C31" s="413">
        <v>20</v>
      </c>
      <c r="D31" s="412">
        <v>800</v>
      </c>
      <c r="E31" s="412">
        <v>561</v>
      </c>
      <c r="F31" s="412">
        <v>147</v>
      </c>
      <c r="G31" s="412" t="s">
        <v>78</v>
      </c>
      <c r="H31" s="411" t="s">
        <v>78</v>
      </c>
      <c r="I31" s="427"/>
      <c r="J31" s="409"/>
      <c r="K31" s="409"/>
      <c r="L31" s="409"/>
      <c r="M31" s="409"/>
      <c r="N31" s="409"/>
      <c r="O31" s="409"/>
      <c r="P31" s="409"/>
      <c r="Z31" s="427"/>
      <c r="AA31" s="409"/>
      <c r="AB31" s="409"/>
      <c r="AC31" s="409"/>
      <c r="AD31" s="409"/>
      <c r="AE31" s="409"/>
      <c r="AF31" s="409"/>
      <c r="AG31" s="409"/>
    </row>
    <row r="32" spans="1:33" s="87" customFormat="1" ht="12.6" customHeight="1" x14ac:dyDescent="0.25">
      <c r="A32" s="403" t="s">
        <v>174</v>
      </c>
      <c r="B32" s="440">
        <v>2017</v>
      </c>
      <c r="C32" s="423">
        <v>13</v>
      </c>
      <c r="D32" s="422">
        <v>529</v>
      </c>
      <c r="E32" s="422">
        <v>249</v>
      </c>
      <c r="F32" s="422">
        <v>209</v>
      </c>
      <c r="G32" s="422">
        <v>17</v>
      </c>
      <c r="H32" s="421" t="s">
        <v>78</v>
      </c>
      <c r="I32" s="436"/>
      <c r="J32" s="409"/>
      <c r="K32" s="409"/>
      <c r="L32" s="409"/>
      <c r="M32" s="409"/>
      <c r="N32" s="409"/>
      <c r="O32" s="409"/>
      <c r="P32" s="409"/>
      <c r="Z32" s="436"/>
      <c r="AA32" s="409"/>
      <c r="AB32" s="409"/>
      <c r="AC32" s="409"/>
      <c r="AD32" s="409"/>
      <c r="AE32" s="409"/>
      <c r="AF32" s="409"/>
      <c r="AG32" s="409"/>
    </row>
    <row r="33" spans="1:33" s="87" customFormat="1" ht="12.6" customHeight="1" x14ac:dyDescent="0.25">
      <c r="A33" s="357"/>
      <c r="B33" s="435">
        <v>2018</v>
      </c>
      <c r="C33" s="413">
        <v>13</v>
      </c>
      <c r="D33" s="412">
        <v>518</v>
      </c>
      <c r="E33" s="412">
        <v>221</v>
      </c>
      <c r="F33" s="412">
        <v>230</v>
      </c>
      <c r="G33" s="412">
        <v>13</v>
      </c>
      <c r="H33" s="411" t="s">
        <v>78</v>
      </c>
      <c r="I33" s="434"/>
      <c r="J33" s="409"/>
      <c r="K33" s="409"/>
      <c r="L33" s="409"/>
      <c r="M33" s="409"/>
      <c r="N33" s="409"/>
      <c r="O33" s="409"/>
      <c r="P33" s="409"/>
      <c r="Z33" s="434"/>
      <c r="AA33" s="409"/>
      <c r="AB33" s="409"/>
      <c r="AC33" s="409"/>
      <c r="AD33" s="409"/>
      <c r="AE33" s="409"/>
      <c r="AF33" s="409"/>
      <c r="AG33" s="409"/>
    </row>
    <row r="34" spans="1:33" s="87" customFormat="1" ht="12.6" customHeight="1" x14ac:dyDescent="0.25">
      <c r="A34" s="357"/>
      <c r="B34" s="433">
        <v>2019</v>
      </c>
      <c r="C34" s="413">
        <v>16</v>
      </c>
      <c r="D34" s="412">
        <v>723</v>
      </c>
      <c r="E34" s="412">
        <v>223</v>
      </c>
      <c r="F34" s="412">
        <v>251</v>
      </c>
      <c r="G34" s="412">
        <v>13</v>
      </c>
      <c r="H34" s="411" t="s">
        <v>78</v>
      </c>
      <c r="I34" s="432"/>
      <c r="J34" s="409"/>
      <c r="K34" s="409"/>
      <c r="L34" s="409"/>
      <c r="M34" s="409"/>
      <c r="N34" s="409"/>
      <c r="O34" s="409"/>
      <c r="P34" s="409"/>
      <c r="Z34" s="432"/>
      <c r="AA34" s="409"/>
      <c r="AB34" s="409"/>
      <c r="AC34" s="409"/>
      <c r="AD34" s="409"/>
      <c r="AE34" s="409"/>
      <c r="AF34" s="409"/>
      <c r="AG34" s="409"/>
    </row>
    <row r="35" spans="1:33" s="87" customFormat="1" ht="12.6" customHeight="1" x14ac:dyDescent="0.25">
      <c r="A35" s="357"/>
      <c r="B35" s="431">
        <v>2020</v>
      </c>
      <c r="C35" s="413">
        <v>15</v>
      </c>
      <c r="D35" s="412">
        <v>691</v>
      </c>
      <c r="E35" s="412">
        <v>221</v>
      </c>
      <c r="F35" s="412">
        <v>188</v>
      </c>
      <c r="G35" s="412" t="s">
        <v>78</v>
      </c>
      <c r="H35" s="411">
        <v>46</v>
      </c>
      <c r="I35" s="427"/>
      <c r="J35" s="409"/>
      <c r="K35" s="409"/>
      <c r="L35" s="409"/>
      <c r="M35" s="409"/>
      <c r="N35" s="409"/>
      <c r="O35" s="409"/>
      <c r="P35" s="409"/>
      <c r="Z35" s="427"/>
      <c r="AA35" s="409"/>
      <c r="AB35" s="409"/>
      <c r="AC35" s="409"/>
      <c r="AD35" s="409"/>
      <c r="AE35" s="409"/>
      <c r="AF35" s="409"/>
      <c r="AG35" s="409"/>
    </row>
    <row r="36" spans="1:33" s="87" customFormat="1" ht="12.6" customHeight="1" x14ac:dyDescent="0.25">
      <c r="A36" s="357"/>
      <c r="B36" s="431">
        <v>2021</v>
      </c>
      <c r="C36" s="413">
        <v>15</v>
      </c>
      <c r="D36" s="412">
        <v>691</v>
      </c>
      <c r="E36" s="412">
        <v>221</v>
      </c>
      <c r="F36" s="412">
        <v>156</v>
      </c>
      <c r="G36" s="412" t="s">
        <v>78</v>
      </c>
      <c r="H36" s="411">
        <v>78</v>
      </c>
      <c r="I36" s="427"/>
      <c r="J36" s="409"/>
      <c r="K36" s="409"/>
      <c r="L36" s="409"/>
      <c r="M36" s="409"/>
      <c r="N36" s="409"/>
      <c r="O36" s="409"/>
      <c r="P36" s="409"/>
      <c r="Z36" s="427"/>
      <c r="AA36" s="409"/>
      <c r="AB36" s="409"/>
      <c r="AC36" s="409"/>
      <c r="AD36" s="409"/>
      <c r="AE36" s="409"/>
      <c r="AF36" s="409"/>
      <c r="AG36" s="409"/>
    </row>
    <row r="37" spans="1:33" s="87" customFormat="1" ht="12.6" customHeight="1" x14ac:dyDescent="0.25">
      <c r="A37" s="403" t="s">
        <v>173</v>
      </c>
      <c r="B37" s="440">
        <v>2017</v>
      </c>
      <c r="C37" s="423">
        <v>25</v>
      </c>
      <c r="D37" s="422">
        <v>1219</v>
      </c>
      <c r="E37" s="422">
        <v>624</v>
      </c>
      <c r="F37" s="422">
        <v>287</v>
      </c>
      <c r="G37" s="422">
        <v>103</v>
      </c>
      <c r="H37" s="421" t="s">
        <v>78</v>
      </c>
      <c r="I37" s="436"/>
      <c r="J37" s="409"/>
      <c r="K37" s="409"/>
      <c r="L37" s="409"/>
      <c r="M37" s="409"/>
      <c r="N37" s="409"/>
      <c r="O37" s="409"/>
      <c r="P37" s="409"/>
      <c r="Z37" s="436"/>
      <c r="AA37" s="409"/>
      <c r="AB37" s="409"/>
      <c r="AC37" s="409"/>
      <c r="AD37" s="409"/>
      <c r="AE37" s="409"/>
      <c r="AF37" s="409"/>
      <c r="AG37" s="409"/>
    </row>
    <row r="38" spans="1:33" s="87" customFormat="1" ht="12.6" customHeight="1" x14ac:dyDescent="0.25">
      <c r="A38" s="357"/>
      <c r="B38" s="435">
        <v>2018</v>
      </c>
      <c r="C38" s="413">
        <v>25</v>
      </c>
      <c r="D38" s="412">
        <v>1176</v>
      </c>
      <c r="E38" s="412">
        <v>624</v>
      </c>
      <c r="F38" s="412">
        <v>270</v>
      </c>
      <c r="G38" s="412">
        <v>99</v>
      </c>
      <c r="H38" s="411" t="s">
        <v>78</v>
      </c>
      <c r="I38" s="434"/>
      <c r="J38" s="409"/>
      <c r="K38" s="409"/>
      <c r="L38" s="409"/>
      <c r="M38" s="409"/>
      <c r="N38" s="409"/>
      <c r="O38" s="409"/>
      <c r="P38" s="409"/>
      <c r="Z38" s="434"/>
      <c r="AA38" s="409"/>
      <c r="AB38" s="409"/>
      <c r="AC38" s="409"/>
      <c r="AD38" s="409"/>
      <c r="AE38" s="409"/>
      <c r="AF38" s="409"/>
      <c r="AG38" s="409"/>
    </row>
    <row r="39" spans="1:33" s="87" customFormat="1" ht="12.6" customHeight="1" x14ac:dyDescent="0.25">
      <c r="A39" s="357"/>
      <c r="B39" s="433">
        <v>2019</v>
      </c>
      <c r="C39" s="413">
        <v>21</v>
      </c>
      <c r="D39" s="412">
        <v>1260</v>
      </c>
      <c r="E39" s="412">
        <v>675</v>
      </c>
      <c r="F39" s="412">
        <v>285</v>
      </c>
      <c r="G39" s="412">
        <v>98</v>
      </c>
      <c r="H39" s="411" t="s">
        <v>78</v>
      </c>
      <c r="I39" s="432"/>
      <c r="J39" s="409"/>
      <c r="K39" s="409"/>
      <c r="L39" s="409"/>
      <c r="M39" s="409"/>
      <c r="N39" s="409"/>
      <c r="O39" s="409"/>
      <c r="P39" s="409"/>
      <c r="Z39" s="432"/>
      <c r="AA39" s="409"/>
      <c r="AB39" s="409"/>
      <c r="AC39" s="409"/>
      <c r="AD39" s="409"/>
      <c r="AE39" s="409"/>
      <c r="AF39" s="409"/>
      <c r="AG39" s="409"/>
    </row>
    <row r="40" spans="1:33" s="87" customFormat="1" ht="12.6" customHeight="1" x14ac:dyDescent="0.25">
      <c r="A40" s="357"/>
      <c r="B40" s="431">
        <v>2020</v>
      </c>
      <c r="C40" s="413">
        <v>22</v>
      </c>
      <c r="D40" s="412">
        <v>1324</v>
      </c>
      <c r="E40" s="412">
        <v>709</v>
      </c>
      <c r="F40" s="412">
        <v>327</v>
      </c>
      <c r="G40" s="412">
        <v>128</v>
      </c>
      <c r="H40" s="411" t="s">
        <v>78</v>
      </c>
      <c r="I40" s="427"/>
      <c r="J40" s="409"/>
      <c r="K40" s="409"/>
      <c r="L40" s="409"/>
      <c r="M40" s="409"/>
      <c r="N40" s="409"/>
      <c r="O40" s="409"/>
      <c r="P40" s="409"/>
      <c r="Z40" s="427"/>
      <c r="AA40" s="409"/>
      <c r="AB40" s="409"/>
      <c r="AC40" s="409"/>
      <c r="AD40" s="409"/>
      <c r="AE40" s="409"/>
      <c r="AF40" s="409"/>
      <c r="AG40" s="409"/>
    </row>
    <row r="41" spans="1:33" s="87" customFormat="1" ht="12.6" customHeight="1" x14ac:dyDescent="0.25">
      <c r="A41" s="357"/>
      <c r="B41" s="431">
        <v>2021</v>
      </c>
      <c r="C41" s="413">
        <v>21</v>
      </c>
      <c r="D41" s="412">
        <v>1303</v>
      </c>
      <c r="E41" s="412">
        <v>709</v>
      </c>
      <c r="F41" s="412">
        <v>261</v>
      </c>
      <c r="G41" s="412">
        <v>16</v>
      </c>
      <c r="H41" s="411">
        <v>172</v>
      </c>
      <c r="I41" s="427"/>
      <c r="J41" s="409"/>
      <c r="K41" s="409"/>
      <c r="L41" s="409"/>
      <c r="M41" s="409"/>
      <c r="N41" s="409"/>
      <c r="O41" s="409"/>
      <c r="P41" s="409"/>
      <c r="Z41" s="427"/>
      <c r="AA41" s="409"/>
      <c r="AB41" s="409"/>
      <c r="AC41" s="409"/>
      <c r="AD41" s="409"/>
      <c r="AE41" s="409"/>
      <c r="AF41" s="409"/>
      <c r="AG41" s="409"/>
    </row>
    <row r="42" spans="1:33" s="87" customFormat="1" ht="12.6" customHeight="1" x14ac:dyDescent="0.25">
      <c r="A42" s="403" t="s">
        <v>172</v>
      </c>
      <c r="B42" s="440">
        <v>2017</v>
      </c>
      <c r="C42" s="423">
        <v>19</v>
      </c>
      <c r="D42" s="422">
        <v>650</v>
      </c>
      <c r="E42" s="422">
        <v>363</v>
      </c>
      <c r="F42" s="422">
        <v>134</v>
      </c>
      <c r="G42" s="422">
        <v>8</v>
      </c>
      <c r="H42" s="421" t="s">
        <v>78</v>
      </c>
      <c r="I42" s="436"/>
      <c r="J42" s="409"/>
      <c r="K42" s="409"/>
      <c r="L42" s="409"/>
      <c r="M42" s="409"/>
      <c r="N42" s="409"/>
      <c r="O42" s="409"/>
      <c r="P42" s="409"/>
      <c r="Z42" s="436"/>
      <c r="AA42" s="409"/>
      <c r="AB42" s="409"/>
      <c r="AC42" s="409"/>
      <c r="AD42" s="409"/>
      <c r="AE42" s="409"/>
      <c r="AF42" s="409"/>
      <c r="AG42" s="409"/>
    </row>
    <row r="43" spans="1:33" s="87" customFormat="1" ht="12.6" customHeight="1" x14ac:dyDescent="0.25">
      <c r="A43" s="357"/>
      <c r="B43" s="435">
        <v>2018</v>
      </c>
      <c r="C43" s="413">
        <v>18</v>
      </c>
      <c r="D43" s="412">
        <v>654</v>
      </c>
      <c r="E43" s="412">
        <v>363</v>
      </c>
      <c r="F43" s="412">
        <v>123</v>
      </c>
      <c r="G43" s="412">
        <v>5</v>
      </c>
      <c r="H43" s="411" t="s">
        <v>78</v>
      </c>
      <c r="I43" s="434"/>
      <c r="J43" s="409"/>
      <c r="K43" s="409"/>
      <c r="L43" s="409"/>
      <c r="M43" s="409"/>
      <c r="N43" s="409"/>
      <c r="O43" s="409"/>
      <c r="P43" s="409"/>
      <c r="Z43" s="434"/>
      <c r="AA43" s="409"/>
      <c r="AB43" s="409"/>
      <c r="AC43" s="409"/>
      <c r="AD43" s="409"/>
      <c r="AE43" s="409"/>
      <c r="AF43" s="409"/>
      <c r="AG43" s="409"/>
    </row>
    <row r="44" spans="1:33" s="87" customFormat="1" ht="12.6" customHeight="1" x14ac:dyDescent="0.25">
      <c r="A44" s="357"/>
      <c r="B44" s="433">
        <v>2019</v>
      </c>
      <c r="C44" s="413">
        <v>23</v>
      </c>
      <c r="D44" s="412">
        <v>711</v>
      </c>
      <c r="E44" s="412">
        <v>363</v>
      </c>
      <c r="F44" s="412">
        <v>123</v>
      </c>
      <c r="G44" s="412">
        <v>3</v>
      </c>
      <c r="H44" s="411" t="s">
        <v>78</v>
      </c>
      <c r="I44" s="432"/>
      <c r="J44" s="409"/>
      <c r="K44" s="409"/>
      <c r="L44" s="409"/>
      <c r="M44" s="409"/>
      <c r="N44" s="409"/>
      <c r="O44" s="409"/>
      <c r="P44" s="409"/>
      <c r="Z44" s="432"/>
      <c r="AA44" s="409"/>
      <c r="AB44" s="409"/>
      <c r="AC44" s="409"/>
      <c r="AD44" s="409"/>
      <c r="AE44" s="409"/>
      <c r="AF44" s="409"/>
      <c r="AG44" s="409"/>
    </row>
    <row r="45" spans="1:33" s="87" customFormat="1" ht="12.6" customHeight="1" x14ac:dyDescent="0.25">
      <c r="A45" s="357"/>
      <c r="B45" s="431">
        <v>2020</v>
      </c>
      <c r="C45" s="413">
        <v>22</v>
      </c>
      <c r="D45" s="412">
        <v>715</v>
      </c>
      <c r="E45" s="412">
        <v>363</v>
      </c>
      <c r="F45" s="412">
        <v>85</v>
      </c>
      <c r="G45" s="412" t="s">
        <v>78</v>
      </c>
      <c r="H45" s="411">
        <v>44</v>
      </c>
      <c r="I45" s="427"/>
      <c r="J45" s="409"/>
      <c r="K45" s="409"/>
      <c r="L45" s="409"/>
      <c r="M45" s="409"/>
      <c r="N45" s="409"/>
      <c r="O45" s="409"/>
      <c r="P45" s="409"/>
      <c r="Z45" s="427"/>
      <c r="AA45" s="409"/>
      <c r="AB45" s="409"/>
      <c r="AC45" s="409"/>
      <c r="AD45" s="409"/>
      <c r="AE45" s="409"/>
      <c r="AF45" s="409"/>
      <c r="AG45" s="409"/>
    </row>
    <row r="46" spans="1:33" s="87" customFormat="1" ht="12.6" customHeight="1" x14ac:dyDescent="0.25">
      <c r="A46" s="357"/>
      <c r="B46" s="431">
        <v>2021</v>
      </c>
      <c r="C46" s="413">
        <v>22</v>
      </c>
      <c r="D46" s="412">
        <v>705</v>
      </c>
      <c r="E46" s="412">
        <v>363</v>
      </c>
      <c r="F46" s="412">
        <v>75</v>
      </c>
      <c r="G46" s="412" t="s">
        <v>78</v>
      </c>
      <c r="H46" s="411">
        <v>44</v>
      </c>
      <c r="I46" s="427"/>
      <c r="J46" s="409"/>
      <c r="K46" s="409"/>
      <c r="L46" s="409"/>
      <c r="M46" s="409"/>
      <c r="N46" s="409"/>
      <c r="O46" s="409"/>
      <c r="P46" s="409"/>
      <c r="Z46" s="427"/>
      <c r="AA46" s="409"/>
      <c r="AB46" s="409"/>
      <c r="AC46" s="409"/>
      <c r="AD46" s="409"/>
      <c r="AE46" s="409"/>
      <c r="AF46" s="409"/>
      <c r="AG46" s="409"/>
    </row>
    <row r="47" spans="1:33" s="87" customFormat="1" ht="12.6" customHeight="1" x14ac:dyDescent="0.25">
      <c r="A47" s="403" t="s">
        <v>171</v>
      </c>
      <c r="B47" s="440">
        <v>2017</v>
      </c>
      <c r="C47" s="423">
        <v>25</v>
      </c>
      <c r="D47" s="422">
        <v>625</v>
      </c>
      <c r="E47" s="422">
        <v>113</v>
      </c>
      <c r="F47" s="422">
        <v>322</v>
      </c>
      <c r="G47" s="422" t="s">
        <v>78</v>
      </c>
      <c r="H47" s="421" t="s">
        <v>78</v>
      </c>
      <c r="I47" s="436"/>
      <c r="J47" s="409"/>
      <c r="K47" s="409"/>
      <c r="L47" s="409"/>
      <c r="M47" s="409"/>
      <c r="N47" s="409"/>
      <c r="O47" s="409"/>
      <c r="P47" s="409"/>
      <c r="Z47" s="436"/>
      <c r="AA47" s="409"/>
      <c r="AB47" s="409"/>
      <c r="AC47" s="409"/>
      <c r="AD47" s="409"/>
      <c r="AE47" s="409"/>
      <c r="AF47" s="409"/>
      <c r="AG47" s="409"/>
    </row>
    <row r="48" spans="1:33" s="87" customFormat="1" ht="12.6" customHeight="1" x14ac:dyDescent="0.25">
      <c r="A48" s="357"/>
      <c r="B48" s="435">
        <v>2018</v>
      </c>
      <c r="C48" s="413">
        <v>25</v>
      </c>
      <c r="D48" s="412">
        <v>600</v>
      </c>
      <c r="E48" s="412">
        <v>94</v>
      </c>
      <c r="F48" s="412">
        <v>328</v>
      </c>
      <c r="G48" s="412" t="s">
        <v>78</v>
      </c>
      <c r="H48" s="411" t="s">
        <v>78</v>
      </c>
      <c r="I48" s="434"/>
      <c r="J48" s="409"/>
      <c r="K48" s="409"/>
      <c r="L48" s="409"/>
      <c r="M48" s="409"/>
      <c r="N48" s="409"/>
      <c r="O48" s="409"/>
      <c r="P48" s="409"/>
      <c r="Z48" s="434"/>
      <c r="AA48" s="409"/>
      <c r="AB48" s="409"/>
      <c r="AC48" s="409"/>
      <c r="AD48" s="409"/>
      <c r="AE48" s="409"/>
      <c r="AF48" s="409"/>
      <c r="AG48" s="409"/>
    </row>
    <row r="49" spans="1:33" s="87" customFormat="1" ht="12.6" customHeight="1" x14ac:dyDescent="0.25">
      <c r="A49" s="357"/>
      <c r="B49" s="433">
        <v>2019</v>
      </c>
      <c r="C49" s="413">
        <v>19</v>
      </c>
      <c r="D49" s="412">
        <v>469</v>
      </c>
      <c r="E49" s="412">
        <v>51</v>
      </c>
      <c r="F49" s="412">
        <v>288</v>
      </c>
      <c r="G49" s="412" t="s">
        <v>78</v>
      </c>
      <c r="H49" s="411" t="s">
        <v>78</v>
      </c>
      <c r="I49" s="432"/>
      <c r="J49" s="409"/>
      <c r="K49" s="409"/>
      <c r="L49" s="409"/>
      <c r="M49" s="409"/>
      <c r="N49" s="409"/>
      <c r="O49" s="409"/>
      <c r="P49" s="409"/>
      <c r="Z49" s="432"/>
      <c r="AA49" s="409"/>
      <c r="AB49" s="409"/>
      <c r="AC49" s="409"/>
      <c r="AD49" s="409"/>
      <c r="AE49" s="409"/>
      <c r="AF49" s="409"/>
      <c r="AG49" s="409"/>
    </row>
    <row r="50" spans="1:33" s="87" customFormat="1" ht="12.6" customHeight="1" x14ac:dyDescent="0.25">
      <c r="A50" s="357"/>
      <c r="B50" s="431">
        <v>2020</v>
      </c>
      <c r="C50" s="413">
        <v>20</v>
      </c>
      <c r="D50" s="412">
        <v>442</v>
      </c>
      <c r="E50" s="412">
        <v>39</v>
      </c>
      <c r="F50" s="412">
        <v>291</v>
      </c>
      <c r="G50" s="412" t="s">
        <v>78</v>
      </c>
      <c r="H50" s="411" t="s">
        <v>78</v>
      </c>
      <c r="I50" s="427"/>
      <c r="J50" s="409"/>
      <c r="K50" s="409"/>
      <c r="L50" s="409"/>
      <c r="M50" s="409"/>
      <c r="N50" s="409"/>
      <c r="O50" s="409"/>
      <c r="P50" s="409"/>
      <c r="Z50" s="427"/>
      <c r="AA50" s="409"/>
      <c r="AB50" s="409"/>
      <c r="AC50" s="409"/>
      <c r="AD50" s="409"/>
      <c r="AE50" s="409"/>
      <c r="AF50" s="409"/>
      <c r="AG50" s="409"/>
    </row>
    <row r="51" spans="1:33" s="87" customFormat="1" ht="12.6" customHeight="1" x14ac:dyDescent="0.25">
      <c r="A51" s="357"/>
      <c r="B51" s="431">
        <v>2021</v>
      </c>
      <c r="C51" s="413">
        <v>22</v>
      </c>
      <c r="D51" s="412">
        <v>475</v>
      </c>
      <c r="E51" s="412">
        <v>59</v>
      </c>
      <c r="F51" s="412">
        <v>291</v>
      </c>
      <c r="G51" s="412">
        <v>4</v>
      </c>
      <c r="H51" s="411" t="s">
        <v>78</v>
      </c>
      <c r="I51" s="427"/>
      <c r="J51" s="409"/>
      <c r="K51" s="409"/>
      <c r="L51" s="409"/>
      <c r="M51" s="409"/>
      <c r="N51" s="409"/>
      <c r="O51" s="409"/>
      <c r="P51" s="409"/>
      <c r="Z51" s="427"/>
      <c r="AA51" s="409"/>
      <c r="AB51" s="409"/>
      <c r="AC51" s="409"/>
      <c r="AD51" s="409"/>
      <c r="AE51" s="409"/>
      <c r="AF51" s="409"/>
      <c r="AG51" s="409"/>
    </row>
    <row r="52" spans="1:33" s="87" customFormat="1" ht="12.6" customHeight="1" x14ac:dyDescent="0.25">
      <c r="A52" s="403" t="s">
        <v>170</v>
      </c>
      <c r="B52" s="440">
        <v>2017</v>
      </c>
      <c r="C52" s="423">
        <v>22</v>
      </c>
      <c r="D52" s="422">
        <v>624</v>
      </c>
      <c r="E52" s="422">
        <v>109</v>
      </c>
      <c r="F52" s="422">
        <v>392</v>
      </c>
      <c r="G52" s="422" t="s">
        <v>78</v>
      </c>
      <c r="H52" s="421" t="s">
        <v>78</v>
      </c>
      <c r="I52" s="436"/>
      <c r="J52" s="409"/>
      <c r="K52" s="409"/>
      <c r="L52" s="409"/>
      <c r="M52" s="409"/>
      <c r="N52" s="409"/>
      <c r="O52" s="409"/>
      <c r="P52" s="409"/>
      <c r="Z52" s="436"/>
      <c r="AA52" s="409"/>
      <c r="AB52" s="409"/>
      <c r="AC52" s="409"/>
      <c r="AD52" s="409"/>
      <c r="AE52" s="409"/>
      <c r="AF52" s="409"/>
      <c r="AG52" s="409"/>
    </row>
    <row r="53" spans="1:33" s="87" customFormat="1" ht="12.6" customHeight="1" x14ac:dyDescent="0.25">
      <c r="A53" s="357"/>
      <c r="B53" s="435">
        <v>2018</v>
      </c>
      <c r="C53" s="413">
        <v>23</v>
      </c>
      <c r="D53" s="412">
        <v>630</v>
      </c>
      <c r="E53" s="412">
        <v>107</v>
      </c>
      <c r="F53" s="412">
        <v>394</v>
      </c>
      <c r="G53" s="412" t="s">
        <v>78</v>
      </c>
      <c r="H53" s="411" t="s">
        <v>78</v>
      </c>
      <c r="I53" s="434"/>
      <c r="J53" s="409"/>
      <c r="K53" s="409"/>
      <c r="L53" s="409"/>
      <c r="M53" s="409"/>
      <c r="N53" s="409"/>
      <c r="O53" s="409"/>
      <c r="P53" s="409"/>
      <c r="Z53" s="434"/>
      <c r="AA53" s="409"/>
      <c r="AB53" s="409"/>
      <c r="AC53" s="409"/>
      <c r="AD53" s="409"/>
      <c r="AE53" s="409"/>
      <c r="AF53" s="409"/>
      <c r="AG53" s="409"/>
    </row>
    <row r="54" spans="1:33" s="87" customFormat="1" ht="12.6" customHeight="1" x14ac:dyDescent="0.25">
      <c r="A54" s="357"/>
      <c r="B54" s="433">
        <v>2019</v>
      </c>
      <c r="C54" s="413">
        <v>25</v>
      </c>
      <c r="D54" s="412">
        <v>673</v>
      </c>
      <c r="E54" s="412">
        <v>113</v>
      </c>
      <c r="F54" s="412">
        <v>442</v>
      </c>
      <c r="G54" s="412" t="s">
        <v>78</v>
      </c>
      <c r="H54" s="411" t="s">
        <v>78</v>
      </c>
      <c r="I54" s="432"/>
      <c r="J54" s="409"/>
      <c r="K54" s="409"/>
      <c r="L54" s="409"/>
      <c r="M54" s="409"/>
      <c r="N54" s="409"/>
      <c r="O54" s="409"/>
      <c r="P54" s="409"/>
      <c r="Z54" s="432"/>
      <c r="AA54" s="409"/>
      <c r="AB54" s="409"/>
      <c r="AC54" s="409"/>
      <c r="AD54" s="409"/>
      <c r="AE54" s="409"/>
      <c r="AF54" s="409"/>
      <c r="AG54" s="409"/>
    </row>
    <row r="55" spans="1:33" s="87" customFormat="1" ht="12.6" customHeight="1" x14ac:dyDescent="0.25">
      <c r="A55" s="357"/>
      <c r="B55" s="431">
        <v>2020</v>
      </c>
      <c r="C55" s="413">
        <v>21</v>
      </c>
      <c r="D55" s="412">
        <v>572</v>
      </c>
      <c r="E55" s="412">
        <v>73</v>
      </c>
      <c r="F55" s="412">
        <v>369</v>
      </c>
      <c r="G55" s="412">
        <v>15</v>
      </c>
      <c r="H55" s="411" t="s">
        <v>78</v>
      </c>
      <c r="I55" s="427"/>
      <c r="J55" s="409"/>
      <c r="K55" s="409"/>
      <c r="L55" s="409"/>
      <c r="M55" s="409"/>
      <c r="N55" s="409"/>
      <c r="O55" s="409"/>
      <c r="P55" s="409"/>
      <c r="Z55" s="427"/>
      <c r="AA55" s="409"/>
      <c r="AB55" s="409"/>
      <c r="AC55" s="409"/>
      <c r="AD55" s="409"/>
      <c r="AE55" s="409"/>
      <c r="AF55" s="409"/>
      <c r="AG55" s="409"/>
    </row>
    <row r="56" spans="1:33" s="87" customFormat="1" ht="12.6" customHeight="1" x14ac:dyDescent="0.25">
      <c r="A56" s="357"/>
      <c r="B56" s="431">
        <v>2021</v>
      </c>
      <c r="C56" s="413">
        <v>22</v>
      </c>
      <c r="D56" s="412">
        <v>597</v>
      </c>
      <c r="E56" s="412">
        <v>98</v>
      </c>
      <c r="F56" s="412">
        <v>349</v>
      </c>
      <c r="G56" s="412">
        <v>15</v>
      </c>
      <c r="H56" s="411">
        <v>20</v>
      </c>
      <c r="I56" s="427"/>
      <c r="J56" s="409"/>
      <c r="K56" s="409"/>
      <c r="L56" s="409"/>
      <c r="M56" s="409"/>
      <c r="N56" s="409"/>
      <c r="O56" s="409"/>
      <c r="P56" s="409"/>
      <c r="Z56" s="427"/>
      <c r="AA56" s="409"/>
      <c r="AB56" s="409"/>
      <c r="AC56" s="409"/>
      <c r="AD56" s="409"/>
      <c r="AE56" s="409"/>
      <c r="AF56" s="409"/>
      <c r="AG56" s="409"/>
    </row>
    <row r="57" spans="1:33" s="87" customFormat="1" ht="12.6" customHeight="1" x14ac:dyDescent="0.25">
      <c r="A57" s="403" t="s">
        <v>169</v>
      </c>
      <c r="B57" s="440">
        <v>2017</v>
      </c>
      <c r="C57" s="423">
        <v>17</v>
      </c>
      <c r="D57" s="422">
        <v>467</v>
      </c>
      <c r="E57" s="422">
        <v>169</v>
      </c>
      <c r="F57" s="422">
        <v>228</v>
      </c>
      <c r="G57" s="422">
        <v>22</v>
      </c>
      <c r="H57" s="421" t="s">
        <v>78</v>
      </c>
      <c r="I57" s="436"/>
      <c r="J57" s="409"/>
      <c r="K57" s="409"/>
      <c r="L57" s="409"/>
      <c r="M57" s="409"/>
      <c r="N57" s="409"/>
      <c r="O57" s="409"/>
      <c r="P57" s="409"/>
      <c r="Z57" s="436"/>
      <c r="AA57" s="409"/>
      <c r="AB57" s="409"/>
      <c r="AC57" s="409"/>
      <c r="AD57" s="409"/>
      <c r="AE57" s="409"/>
      <c r="AF57" s="409"/>
      <c r="AG57" s="409"/>
    </row>
    <row r="58" spans="1:33" s="87" customFormat="1" ht="12.6" customHeight="1" x14ac:dyDescent="0.25">
      <c r="A58" s="357"/>
      <c r="B58" s="435">
        <v>2018</v>
      </c>
      <c r="C58" s="413">
        <v>17</v>
      </c>
      <c r="D58" s="412">
        <v>459</v>
      </c>
      <c r="E58" s="412">
        <v>233</v>
      </c>
      <c r="F58" s="412">
        <v>156</v>
      </c>
      <c r="G58" s="412">
        <v>22</v>
      </c>
      <c r="H58" s="411" t="s">
        <v>78</v>
      </c>
      <c r="I58" s="434"/>
      <c r="J58" s="409"/>
      <c r="K58" s="409"/>
      <c r="L58" s="409"/>
      <c r="M58" s="409"/>
      <c r="N58" s="409"/>
      <c r="O58" s="409"/>
      <c r="P58" s="409"/>
      <c r="Z58" s="434"/>
      <c r="AA58" s="409"/>
      <c r="AB58" s="409"/>
      <c r="AC58" s="409"/>
      <c r="AD58" s="409"/>
      <c r="AE58" s="409"/>
      <c r="AF58" s="409"/>
      <c r="AG58" s="409"/>
    </row>
    <row r="59" spans="1:33" s="87" customFormat="1" ht="12.6" customHeight="1" x14ac:dyDescent="0.25">
      <c r="A59" s="357"/>
      <c r="B59" s="433">
        <v>2019</v>
      </c>
      <c r="C59" s="413">
        <v>13</v>
      </c>
      <c r="D59" s="412">
        <v>357</v>
      </c>
      <c r="E59" s="412">
        <v>198</v>
      </c>
      <c r="F59" s="412">
        <v>93</v>
      </c>
      <c r="G59" s="412">
        <v>22</v>
      </c>
      <c r="H59" s="411" t="s">
        <v>78</v>
      </c>
      <c r="I59" s="432"/>
      <c r="J59" s="409"/>
      <c r="K59" s="409"/>
      <c r="L59" s="409"/>
      <c r="M59" s="409"/>
      <c r="N59" s="409"/>
      <c r="O59" s="409"/>
      <c r="P59" s="409"/>
      <c r="Z59" s="432"/>
      <c r="AA59" s="409"/>
      <c r="AB59" s="409"/>
      <c r="AC59" s="409"/>
      <c r="AD59" s="409"/>
      <c r="AE59" s="409"/>
      <c r="AF59" s="409"/>
      <c r="AG59" s="409"/>
    </row>
    <row r="60" spans="1:33" s="87" customFormat="1" ht="12.6" customHeight="1" x14ac:dyDescent="0.25">
      <c r="A60" s="357"/>
      <c r="B60" s="431">
        <v>2020</v>
      </c>
      <c r="C60" s="413">
        <v>13</v>
      </c>
      <c r="D60" s="412">
        <v>363</v>
      </c>
      <c r="E60" s="412">
        <v>198</v>
      </c>
      <c r="F60" s="412">
        <v>93</v>
      </c>
      <c r="G60" s="412" t="s">
        <v>78</v>
      </c>
      <c r="H60" s="411">
        <v>28</v>
      </c>
      <c r="I60" s="427"/>
      <c r="J60" s="409"/>
      <c r="K60" s="409"/>
      <c r="L60" s="409"/>
      <c r="M60" s="409"/>
      <c r="N60" s="409"/>
      <c r="O60" s="409"/>
      <c r="P60" s="409"/>
      <c r="Z60" s="427"/>
      <c r="AA60" s="409"/>
      <c r="AB60" s="409"/>
      <c r="AC60" s="409"/>
      <c r="AD60" s="409"/>
      <c r="AE60" s="409"/>
      <c r="AF60" s="409"/>
      <c r="AG60" s="409"/>
    </row>
    <row r="61" spans="1:33" s="87" customFormat="1" ht="12.6" customHeight="1" x14ac:dyDescent="0.25">
      <c r="A61" s="357"/>
      <c r="B61" s="431">
        <v>2021</v>
      </c>
      <c r="C61" s="413">
        <v>13</v>
      </c>
      <c r="D61" s="412">
        <v>358</v>
      </c>
      <c r="E61" s="412">
        <v>172</v>
      </c>
      <c r="F61" s="412">
        <v>114</v>
      </c>
      <c r="G61" s="412" t="s">
        <v>78</v>
      </c>
      <c r="H61" s="411">
        <v>28</v>
      </c>
      <c r="I61" s="427"/>
      <c r="J61" s="409"/>
      <c r="K61" s="409"/>
      <c r="L61" s="409"/>
      <c r="M61" s="409"/>
      <c r="N61" s="409"/>
      <c r="O61" s="409"/>
      <c r="P61" s="409"/>
      <c r="Z61" s="427"/>
      <c r="AA61" s="409"/>
      <c r="AB61" s="409"/>
      <c r="AC61" s="409"/>
      <c r="AD61" s="409"/>
      <c r="AE61" s="409"/>
      <c r="AF61" s="409"/>
      <c r="AG61" s="409"/>
    </row>
    <row r="62" spans="1:33" s="16" customFormat="1" ht="12.6" customHeight="1" x14ac:dyDescent="0.25">
      <c r="A62" s="459" t="s">
        <v>22</v>
      </c>
      <c r="B62" s="458">
        <v>2017</v>
      </c>
      <c r="C62" s="457">
        <v>477</v>
      </c>
      <c r="D62" s="456">
        <v>19300</v>
      </c>
      <c r="E62" s="456">
        <v>7342</v>
      </c>
      <c r="F62" s="456">
        <v>9036</v>
      </c>
      <c r="G62" s="456">
        <v>202</v>
      </c>
      <c r="H62" s="455" t="s">
        <v>78</v>
      </c>
      <c r="I62" s="420"/>
      <c r="J62" s="442"/>
      <c r="K62" s="442"/>
      <c r="L62" s="442"/>
      <c r="M62" s="442"/>
      <c r="N62" s="442"/>
      <c r="O62" s="442"/>
      <c r="P62" s="442"/>
      <c r="Z62" s="420"/>
      <c r="AA62" s="442"/>
      <c r="AB62" s="442"/>
      <c r="AC62" s="442"/>
      <c r="AD62" s="442"/>
      <c r="AE62" s="442"/>
      <c r="AF62" s="442"/>
      <c r="AG62" s="442"/>
    </row>
    <row r="63" spans="1:33" s="16" customFormat="1" ht="12.6" customHeight="1" x14ac:dyDescent="0.25">
      <c r="A63" s="452"/>
      <c r="B63" s="454">
        <v>2018</v>
      </c>
      <c r="C63" s="450">
        <v>604</v>
      </c>
      <c r="D63" s="449">
        <v>25117</v>
      </c>
      <c r="E63" s="449">
        <v>10391</v>
      </c>
      <c r="F63" s="449">
        <v>8701</v>
      </c>
      <c r="G63" s="449">
        <v>141</v>
      </c>
      <c r="H63" s="448" t="s">
        <v>78</v>
      </c>
      <c r="I63" s="418"/>
      <c r="J63" s="442"/>
      <c r="K63" s="442"/>
      <c r="L63" s="442"/>
      <c r="M63" s="442"/>
      <c r="N63" s="442"/>
      <c r="O63" s="442"/>
      <c r="P63" s="442"/>
      <c r="Z63" s="418"/>
      <c r="AA63" s="442"/>
      <c r="AB63" s="442"/>
      <c r="AC63" s="442"/>
      <c r="AD63" s="442"/>
      <c r="AE63" s="442"/>
      <c r="AF63" s="442"/>
      <c r="AG63" s="442"/>
    </row>
    <row r="64" spans="1:33" s="16" customFormat="1" ht="12.6" customHeight="1" x14ac:dyDescent="0.25">
      <c r="A64" s="452"/>
      <c r="B64" s="453">
        <v>2019</v>
      </c>
      <c r="C64" s="450">
        <v>443</v>
      </c>
      <c r="D64" s="449">
        <v>19502</v>
      </c>
      <c r="E64" s="449">
        <v>8099</v>
      </c>
      <c r="F64" s="449">
        <v>8694</v>
      </c>
      <c r="G64" s="449">
        <v>140</v>
      </c>
      <c r="H64" s="448" t="s">
        <v>78</v>
      </c>
      <c r="I64" s="416"/>
      <c r="J64" s="442"/>
      <c r="K64" s="442"/>
      <c r="L64" s="442"/>
      <c r="M64" s="442"/>
      <c r="N64" s="442"/>
      <c r="O64" s="442"/>
      <c r="P64" s="442"/>
      <c r="Z64" s="416"/>
      <c r="AA64" s="442"/>
      <c r="AB64" s="442"/>
      <c r="AC64" s="442"/>
      <c r="AD64" s="442"/>
      <c r="AE64" s="442"/>
      <c r="AF64" s="442"/>
      <c r="AG64" s="442"/>
    </row>
    <row r="65" spans="1:33" s="16" customFormat="1" ht="12.6" customHeight="1" x14ac:dyDescent="0.25">
      <c r="A65" s="452"/>
      <c r="B65" s="451">
        <v>2020</v>
      </c>
      <c r="C65" s="450">
        <v>443</v>
      </c>
      <c r="D65" s="449">
        <v>19162</v>
      </c>
      <c r="E65" s="449">
        <v>7882</v>
      </c>
      <c r="F65" s="449">
        <v>8320</v>
      </c>
      <c r="G65" s="449">
        <v>116</v>
      </c>
      <c r="H65" s="448">
        <v>467</v>
      </c>
      <c r="I65" s="410"/>
      <c r="J65" s="442"/>
      <c r="K65" s="442"/>
      <c r="L65" s="442"/>
      <c r="M65" s="442"/>
      <c r="N65" s="442"/>
      <c r="O65" s="442"/>
      <c r="P65" s="442"/>
      <c r="Z65" s="410"/>
      <c r="AA65" s="442"/>
      <c r="AB65" s="442"/>
      <c r="AC65" s="442"/>
      <c r="AD65" s="442"/>
      <c r="AE65" s="442"/>
      <c r="AF65" s="442"/>
      <c r="AG65" s="442"/>
    </row>
    <row r="66" spans="1:33" s="16" customFormat="1" ht="12.6" customHeight="1" x14ac:dyDescent="0.25">
      <c r="A66" s="447"/>
      <c r="B66" s="446">
        <v>2021</v>
      </c>
      <c r="C66" s="445">
        <v>447</v>
      </c>
      <c r="D66" s="444">
        <v>19514</v>
      </c>
      <c r="E66" s="444">
        <v>8091</v>
      </c>
      <c r="F66" s="444">
        <v>7781</v>
      </c>
      <c r="G66" s="444">
        <v>107</v>
      </c>
      <c r="H66" s="443">
        <v>1009</v>
      </c>
      <c r="I66" s="410"/>
      <c r="J66" s="442"/>
      <c r="K66" s="442"/>
      <c r="L66" s="442"/>
      <c r="M66" s="442"/>
      <c r="N66" s="442"/>
      <c r="O66" s="442"/>
      <c r="P66" s="442"/>
      <c r="Z66" s="410"/>
      <c r="AA66" s="442"/>
      <c r="AB66" s="442"/>
      <c r="AC66" s="442"/>
      <c r="AD66" s="442"/>
      <c r="AE66" s="442"/>
      <c r="AF66" s="442"/>
      <c r="AG66" s="442"/>
    </row>
    <row r="67" spans="1:33" s="87" customFormat="1" ht="12.6" customHeight="1" x14ac:dyDescent="0.25">
      <c r="A67" s="415" t="s">
        <v>23</v>
      </c>
      <c r="B67" s="441">
        <v>2017</v>
      </c>
      <c r="C67" s="545">
        <v>107</v>
      </c>
      <c r="D67" s="546">
        <v>5677</v>
      </c>
      <c r="E67" s="546">
        <v>2857</v>
      </c>
      <c r="F67" s="546">
        <v>2083</v>
      </c>
      <c r="G67" s="546">
        <v>16</v>
      </c>
      <c r="H67" s="547" t="s">
        <v>78</v>
      </c>
      <c r="I67" s="420"/>
      <c r="J67" s="409"/>
      <c r="K67" s="409"/>
      <c r="L67" s="409"/>
      <c r="M67" s="409"/>
      <c r="N67" s="409"/>
      <c r="O67" s="409"/>
      <c r="P67" s="409"/>
      <c r="Q67" s="16"/>
      <c r="R67" s="16"/>
      <c r="S67" s="16"/>
      <c r="T67" s="16"/>
      <c r="U67" s="16"/>
      <c r="V67" s="16"/>
      <c r="W67" s="16"/>
      <c r="Z67" s="420"/>
      <c r="AA67" s="409"/>
      <c r="AB67" s="409"/>
      <c r="AC67" s="409"/>
      <c r="AD67" s="409"/>
      <c r="AE67" s="409"/>
      <c r="AF67" s="409"/>
      <c r="AG67" s="409"/>
    </row>
    <row r="68" spans="1:33" s="87" customFormat="1" ht="12.6" customHeight="1" x14ac:dyDescent="0.25">
      <c r="A68" s="415"/>
      <c r="B68" s="419">
        <v>2018</v>
      </c>
      <c r="C68" s="545">
        <v>108</v>
      </c>
      <c r="D68" s="546">
        <v>5776</v>
      </c>
      <c r="E68" s="546">
        <v>2900</v>
      </c>
      <c r="F68" s="546">
        <v>2099</v>
      </c>
      <c r="G68" s="546">
        <v>15</v>
      </c>
      <c r="H68" s="547" t="s">
        <v>78</v>
      </c>
      <c r="I68" s="418"/>
      <c r="J68" s="409"/>
      <c r="K68" s="409"/>
      <c r="L68" s="409"/>
      <c r="M68" s="409"/>
      <c r="N68" s="409"/>
      <c r="O68" s="409"/>
      <c r="P68" s="409"/>
      <c r="Q68" s="16"/>
      <c r="R68" s="16"/>
      <c r="S68" s="16"/>
      <c r="T68" s="16"/>
      <c r="U68" s="16"/>
      <c r="V68" s="16"/>
      <c r="W68" s="16"/>
      <c r="Z68" s="418"/>
      <c r="AA68" s="409"/>
      <c r="AB68" s="409"/>
      <c r="AC68" s="409"/>
      <c r="AD68" s="409"/>
      <c r="AE68" s="409"/>
      <c r="AF68" s="409"/>
      <c r="AG68" s="409"/>
    </row>
    <row r="69" spans="1:33" s="87" customFormat="1" ht="12.6" customHeight="1" x14ac:dyDescent="0.25">
      <c r="A69" s="415"/>
      <c r="B69" s="417">
        <v>2019</v>
      </c>
      <c r="C69" s="545">
        <v>107</v>
      </c>
      <c r="D69" s="546">
        <v>6016</v>
      </c>
      <c r="E69" s="546">
        <v>3069</v>
      </c>
      <c r="F69" s="546">
        <v>2146</v>
      </c>
      <c r="G69" s="546">
        <v>12</v>
      </c>
      <c r="H69" s="547" t="s">
        <v>78</v>
      </c>
      <c r="I69" s="416"/>
      <c r="J69" s="409"/>
      <c r="K69" s="409"/>
      <c r="L69" s="409"/>
      <c r="M69" s="409"/>
      <c r="N69" s="409"/>
      <c r="O69" s="409"/>
      <c r="P69" s="409"/>
      <c r="Q69" s="16"/>
      <c r="R69" s="16"/>
      <c r="S69" s="16"/>
      <c r="T69" s="16"/>
      <c r="U69" s="16"/>
      <c r="V69" s="16"/>
      <c r="W69" s="16"/>
      <c r="Z69" s="416"/>
      <c r="AA69" s="409"/>
      <c r="AB69" s="409"/>
      <c r="AC69" s="409"/>
      <c r="AD69" s="409"/>
      <c r="AE69" s="409"/>
      <c r="AF69" s="409"/>
      <c r="AG69" s="409"/>
    </row>
    <row r="70" spans="1:33" s="87" customFormat="1" ht="12.6" customHeight="1" x14ac:dyDescent="0.25">
      <c r="A70" s="415"/>
      <c r="B70" s="414">
        <v>2020</v>
      </c>
      <c r="C70" s="545">
        <v>116</v>
      </c>
      <c r="D70" s="546">
        <v>5909</v>
      </c>
      <c r="E70" s="546">
        <v>2893</v>
      </c>
      <c r="F70" s="546">
        <v>2235</v>
      </c>
      <c r="G70" s="546">
        <v>40</v>
      </c>
      <c r="H70" s="547">
        <v>5</v>
      </c>
      <c r="I70" s="410"/>
      <c r="J70" s="409"/>
      <c r="K70" s="409"/>
      <c r="L70" s="409"/>
      <c r="M70" s="409"/>
      <c r="N70" s="409"/>
      <c r="O70" s="409"/>
      <c r="P70" s="409"/>
      <c r="Q70" s="16"/>
      <c r="R70" s="16"/>
      <c r="S70" s="16"/>
      <c r="T70" s="16"/>
      <c r="U70" s="16"/>
      <c r="V70" s="16"/>
      <c r="W70" s="16"/>
      <c r="Z70" s="410"/>
      <c r="AA70" s="409"/>
      <c r="AB70" s="409"/>
      <c r="AC70" s="409"/>
      <c r="AD70" s="409"/>
      <c r="AE70" s="409"/>
      <c r="AF70" s="409"/>
      <c r="AG70" s="409"/>
    </row>
    <row r="71" spans="1:33" s="87" customFormat="1" ht="12.6" customHeight="1" x14ac:dyDescent="0.25">
      <c r="A71" s="415"/>
      <c r="B71" s="414">
        <v>2021</v>
      </c>
      <c r="C71" s="545">
        <v>120</v>
      </c>
      <c r="D71" s="546">
        <v>5968</v>
      </c>
      <c r="E71" s="546">
        <v>3070</v>
      </c>
      <c r="F71" s="546">
        <v>1688</v>
      </c>
      <c r="G71" s="546">
        <v>37</v>
      </c>
      <c r="H71" s="547">
        <v>414</v>
      </c>
      <c r="I71" s="410"/>
      <c r="J71" s="409"/>
      <c r="K71" s="409"/>
      <c r="L71" s="409"/>
      <c r="M71" s="409"/>
      <c r="N71" s="409"/>
      <c r="O71" s="409"/>
      <c r="P71" s="409"/>
      <c r="Q71" s="16"/>
      <c r="R71" s="16"/>
      <c r="S71" s="16"/>
      <c r="T71" s="16"/>
      <c r="U71" s="16"/>
      <c r="V71" s="16"/>
      <c r="W71" s="16"/>
      <c r="Z71" s="410"/>
      <c r="AA71" s="409"/>
      <c r="AB71" s="409"/>
      <c r="AC71" s="409"/>
      <c r="AD71" s="409"/>
      <c r="AE71" s="409"/>
      <c r="AF71" s="409"/>
      <c r="AG71" s="409"/>
    </row>
    <row r="72" spans="1:33" s="87" customFormat="1" ht="12.6" customHeight="1" x14ac:dyDescent="0.25">
      <c r="A72" s="403" t="s">
        <v>168</v>
      </c>
      <c r="B72" s="440">
        <v>2017</v>
      </c>
      <c r="C72" s="423">
        <v>15</v>
      </c>
      <c r="D72" s="422">
        <v>1045</v>
      </c>
      <c r="E72" s="422">
        <v>470</v>
      </c>
      <c r="F72" s="422">
        <v>523</v>
      </c>
      <c r="G72" s="422">
        <v>2</v>
      </c>
      <c r="H72" s="421" t="s">
        <v>78</v>
      </c>
      <c r="I72" s="436"/>
      <c r="J72" s="409"/>
      <c r="K72" s="409"/>
      <c r="L72" s="409"/>
      <c r="M72" s="409"/>
      <c r="N72" s="409"/>
      <c r="O72" s="409"/>
      <c r="P72" s="409"/>
      <c r="Z72" s="436"/>
      <c r="AA72" s="409"/>
      <c r="AB72" s="409"/>
      <c r="AC72" s="409"/>
      <c r="AD72" s="409"/>
      <c r="AE72" s="409"/>
      <c r="AF72" s="409"/>
      <c r="AG72" s="409"/>
    </row>
    <row r="73" spans="1:33" s="87" customFormat="1" ht="12.6" customHeight="1" x14ac:dyDescent="0.25">
      <c r="A73" s="357"/>
      <c r="B73" s="435">
        <v>2018</v>
      </c>
      <c r="C73" s="413">
        <v>18</v>
      </c>
      <c r="D73" s="412">
        <v>1102</v>
      </c>
      <c r="E73" s="412">
        <v>463</v>
      </c>
      <c r="F73" s="412">
        <v>576</v>
      </c>
      <c r="G73" s="412">
        <v>1</v>
      </c>
      <c r="H73" s="411" t="s">
        <v>78</v>
      </c>
      <c r="I73" s="434"/>
      <c r="J73" s="409"/>
      <c r="K73" s="409"/>
      <c r="L73" s="409"/>
      <c r="M73" s="409"/>
      <c r="N73" s="409"/>
      <c r="O73" s="409"/>
      <c r="P73" s="409"/>
      <c r="Z73" s="434"/>
      <c r="AA73" s="409"/>
      <c r="AB73" s="409"/>
      <c r="AC73" s="409"/>
      <c r="AD73" s="409"/>
      <c r="AE73" s="409"/>
      <c r="AF73" s="409"/>
      <c r="AG73" s="409"/>
    </row>
    <row r="74" spans="1:33" s="87" customFormat="1" ht="12.6" customHeight="1" x14ac:dyDescent="0.25">
      <c r="A74" s="357"/>
      <c r="B74" s="433">
        <v>2019</v>
      </c>
      <c r="C74" s="413">
        <v>18</v>
      </c>
      <c r="D74" s="412">
        <v>1141</v>
      </c>
      <c r="E74" s="412">
        <v>503</v>
      </c>
      <c r="F74" s="412">
        <v>576</v>
      </c>
      <c r="G74" s="412">
        <v>0</v>
      </c>
      <c r="H74" s="411" t="s">
        <v>78</v>
      </c>
      <c r="I74" s="432"/>
      <c r="J74" s="409"/>
      <c r="K74" s="409"/>
      <c r="L74" s="409"/>
      <c r="M74" s="409"/>
      <c r="N74" s="409"/>
      <c r="O74" s="409"/>
      <c r="P74" s="409"/>
      <c r="Z74" s="432"/>
      <c r="AA74" s="409"/>
      <c r="AB74" s="409"/>
      <c r="AC74" s="409"/>
      <c r="AD74" s="409"/>
      <c r="AE74" s="409"/>
      <c r="AF74" s="409"/>
      <c r="AG74" s="409"/>
    </row>
    <row r="75" spans="1:33" s="87" customFormat="1" ht="12.6" customHeight="1" x14ac:dyDescent="0.25">
      <c r="A75" s="357"/>
      <c r="B75" s="431">
        <v>2020</v>
      </c>
      <c r="C75" s="413">
        <v>18</v>
      </c>
      <c r="D75" s="412">
        <v>1111</v>
      </c>
      <c r="E75" s="412">
        <v>498</v>
      </c>
      <c r="F75" s="412">
        <v>575</v>
      </c>
      <c r="G75" s="412" t="s">
        <v>78</v>
      </c>
      <c r="H75" s="411" t="s">
        <v>78</v>
      </c>
      <c r="I75" s="427"/>
      <c r="J75" s="409"/>
      <c r="K75" s="409"/>
      <c r="L75" s="409"/>
      <c r="M75" s="409"/>
      <c r="N75" s="409"/>
      <c r="O75" s="409"/>
      <c r="P75" s="409"/>
      <c r="Z75" s="427"/>
      <c r="AA75" s="409"/>
      <c r="AB75" s="409"/>
      <c r="AC75" s="409"/>
      <c r="AD75" s="409"/>
      <c r="AE75" s="409"/>
      <c r="AF75" s="409"/>
      <c r="AG75" s="409"/>
    </row>
    <row r="76" spans="1:33" s="87" customFormat="1" ht="12.6" customHeight="1" x14ac:dyDescent="0.25">
      <c r="A76" s="357"/>
      <c r="B76" s="431">
        <v>2021</v>
      </c>
      <c r="C76" s="413">
        <v>20</v>
      </c>
      <c r="D76" s="412">
        <v>1144</v>
      </c>
      <c r="E76" s="412">
        <v>500</v>
      </c>
      <c r="F76" s="412">
        <v>431</v>
      </c>
      <c r="G76" s="412" t="s">
        <v>78</v>
      </c>
      <c r="H76" s="411">
        <v>151</v>
      </c>
      <c r="I76" s="427"/>
      <c r="J76" s="409"/>
      <c r="K76" s="409"/>
      <c r="L76" s="409"/>
      <c r="M76" s="409"/>
      <c r="N76" s="409"/>
      <c r="O76" s="409"/>
      <c r="P76" s="409"/>
      <c r="Z76" s="427"/>
      <c r="AA76" s="409"/>
      <c r="AB76" s="409"/>
      <c r="AC76" s="409"/>
      <c r="AD76" s="409"/>
      <c r="AE76" s="409"/>
      <c r="AF76" s="409"/>
      <c r="AG76" s="409"/>
    </row>
    <row r="77" spans="1:33" s="87" customFormat="1" ht="12.6" customHeight="1" x14ac:dyDescent="0.25">
      <c r="A77" s="403" t="s">
        <v>167</v>
      </c>
      <c r="B77" s="440">
        <v>2017</v>
      </c>
      <c r="C77" s="423">
        <v>20</v>
      </c>
      <c r="D77" s="422">
        <v>1031</v>
      </c>
      <c r="E77" s="422">
        <v>609</v>
      </c>
      <c r="F77" s="422">
        <v>366</v>
      </c>
      <c r="G77" s="422">
        <v>8</v>
      </c>
      <c r="H77" s="421" t="s">
        <v>78</v>
      </c>
      <c r="I77" s="436"/>
      <c r="J77" s="409"/>
      <c r="K77" s="409"/>
      <c r="L77" s="409"/>
      <c r="M77" s="409"/>
      <c r="N77" s="409"/>
      <c r="O77" s="409"/>
      <c r="P77" s="409"/>
      <c r="Z77" s="436"/>
      <c r="AA77" s="409"/>
      <c r="AB77" s="409"/>
      <c r="AC77" s="409"/>
      <c r="AD77" s="409"/>
      <c r="AE77" s="409"/>
      <c r="AF77" s="409"/>
      <c r="AG77" s="409"/>
    </row>
    <row r="78" spans="1:33" s="87" customFormat="1" ht="12.6" customHeight="1" x14ac:dyDescent="0.25">
      <c r="A78" s="357"/>
      <c r="B78" s="435">
        <v>2018</v>
      </c>
      <c r="C78" s="413">
        <v>20</v>
      </c>
      <c r="D78" s="412">
        <v>1084</v>
      </c>
      <c r="E78" s="412">
        <v>642</v>
      </c>
      <c r="F78" s="412">
        <v>372</v>
      </c>
      <c r="G78" s="412">
        <v>7</v>
      </c>
      <c r="H78" s="411" t="s">
        <v>78</v>
      </c>
      <c r="I78" s="434"/>
      <c r="J78" s="409"/>
      <c r="K78" s="409"/>
      <c r="L78" s="409"/>
      <c r="M78" s="409"/>
      <c r="N78" s="409"/>
      <c r="O78" s="409"/>
      <c r="P78" s="409"/>
      <c r="Z78" s="434"/>
      <c r="AA78" s="409"/>
      <c r="AB78" s="409"/>
      <c r="AC78" s="409"/>
      <c r="AD78" s="409"/>
      <c r="AE78" s="409"/>
      <c r="AF78" s="409"/>
      <c r="AG78" s="409"/>
    </row>
    <row r="79" spans="1:33" s="87" customFormat="1" ht="12.6" customHeight="1" x14ac:dyDescent="0.25">
      <c r="A79" s="357"/>
      <c r="B79" s="433">
        <v>2019</v>
      </c>
      <c r="C79" s="413">
        <v>26</v>
      </c>
      <c r="D79" s="412">
        <v>1086</v>
      </c>
      <c r="E79" s="412">
        <v>634</v>
      </c>
      <c r="F79" s="412">
        <v>382</v>
      </c>
      <c r="G79" s="412">
        <v>6</v>
      </c>
      <c r="H79" s="411" t="s">
        <v>78</v>
      </c>
      <c r="I79" s="432"/>
      <c r="J79" s="409"/>
      <c r="K79" s="409"/>
      <c r="L79" s="409"/>
      <c r="M79" s="409"/>
      <c r="N79" s="409"/>
      <c r="O79" s="409"/>
      <c r="P79" s="409"/>
      <c r="Z79" s="432"/>
      <c r="AA79" s="409"/>
      <c r="AB79" s="409"/>
      <c r="AC79" s="409"/>
      <c r="AD79" s="409"/>
      <c r="AE79" s="409"/>
      <c r="AF79" s="409"/>
      <c r="AG79" s="409"/>
    </row>
    <row r="80" spans="1:33" s="87" customFormat="1" ht="12.6" customHeight="1" x14ac:dyDescent="0.25">
      <c r="A80" s="357"/>
      <c r="B80" s="431">
        <v>2020</v>
      </c>
      <c r="C80" s="413">
        <v>21</v>
      </c>
      <c r="D80" s="412">
        <v>1055</v>
      </c>
      <c r="E80" s="412">
        <v>625</v>
      </c>
      <c r="F80" s="412">
        <v>375</v>
      </c>
      <c r="G80" s="412">
        <v>5</v>
      </c>
      <c r="H80" s="411">
        <v>5</v>
      </c>
      <c r="I80" s="427"/>
      <c r="J80" s="409"/>
      <c r="K80" s="409"/>
      <c r="L80" s="409"/>
      <c r="M80" s="409"/>
      <c r="N80" s="409"/>
      <c r="O80" s="409"/>
      <c r="P80" s="409"/>
      <c r="Z80" s="427"/>
      <c r="AA80" s="409"/>
      <c r="AB80" s="409"/>
      <c r="AC80" s="409"/>
      <c r="AD80" s="409"/>
      <c r="AE80" s="409"/>
      <c r="AF80" s="409"/>
      <c r="AG80" s="409"/>
    </row>
    <row r="81" spans="1:33" s="87" customFormat="1" ht="12.6" customHeight="1" x14ac:dyDescent="0.25">
      <c r="A81" s="357"/>
      <c r="B81" s="431">
        <v>2021</v>
      </c>
      <c r="C81" s="413">
        <v>23</v>
      </c>
      <c r="D81" s="412">
        <v>1093</v>
      </c>
      <c r="E81" s="412">
        <v>668</v>
      </c>
      <c r="F81" s="412">
        <v>284</v>
      </c>
      <c r="G81" s="412">
        <v>2</v>
      </c>
      <c r="H81" s="411">
        <v>74</v>
      </c>
      <c r="I81" s="427"/>
      <c r="J81" s="409"/>
      <c r="K81" s="409"/>
      <c r="L81" s="409"/>
      <c r="M81" s="409"/>
      <c r="N81" s="409"/>
      <c r="O81" s="409"/>
      <c r="P81" s="409"/>
      <c r="Z81" s="427"/>
      <c r="AA81" s="409"/>
      <c r="AB81" s="409"/>
      <c r="AC81" s="409"/>
      <c r="AD81" s="409"/>
      <c r="AE81" s="409"/>
      <c r="AF81" s="409"/>
      <c r="AG81" s="409"/>
    </row>
    <row r="82" spans="1:33" s="87" customFormat="1" ht="12.6" customHeight="1" x14ac:dyDescent="0.25">
      <c r="A82" s="403" t="s">
        <v>166</v>
      </c>
      <c r="B82" s="440">
        <v>2017</v>
      </c>
      <c r="C82" s="423">
        <v>6</v>
      </c>
      <c r="D82" s="422">
        <v>293</v>
      </c>
      <c r="E82" s="422">
        <v>173</v>
      </c>
      <c r="F82" s="422">
        <v>44</v>
      </c>
      <c r="G82" s="422">
        <v>2</v>
      </c>
      <c r="H82" s="421" t="s">
        <v>78</v>
      </c>
      <c r="I82" s="436"/>
      <c r="J82" s="409"/>
      <c r="K82" s="409"/>
      <c r="L82" s="409"/>
      <c r="M82" s="409"/>
      <c r="N82" s="409"/>
      <c r="O82" s="409"/>
      <c r="P82" s="409"/>
      <c r="Z82" s="436"/>
      <c r="AA82" s="409"/>
      <c r="AB82" s="409"/>
      <c r="AC82" s="409"/>
      <c r="AD82" s="409"/>
      <c r="AE82" s="409"/>
      <c r="AF82" s="409"/>
      <c r="AG82" s="409"/>
    </row>
    <row r="83" spans="1:33" s="87" customFormat="1" ht="12.6" customHeight="1" x14ac:dyDescent="0.25">
      <c r="A83" s="357"/>
      <c r="B83" s="435">
        <v>2018</v>
      </c>
      <c r="C83" s="413">
        <v>6</v>
      </c>
      <c r="D83" s="412">
        <v>291</v>
      </c>
      <c r="E83" s="412">
        <v>173</v>
      </c>
      <c r="F83" s="412">
        <v>44</v>
      </c>
      <c r="G83" s="412">
        <v>2</v>
      </c>
      <c r="H83" s="411" t="s">
        <v>78</v>
      </c>
      <c r="I83" s="434"/>
      <c r="J83" s="409"/>
      <c r="K83" s="409"/>
      <c r="L83" s="409"/>
      <c r="M83" s="409"/>
      <c r="N83" s="409"/>
      <c r="O83" s="409"/>
      <c r="P83" s="409"/>
      <c r="Z83" s="434"/>
      <c r="AA83" s="409"/>
      <c r="AB83" s="409"/>
      <c r="AC83" s="409"/>
      <c r="AD83" s="409"/>
      <c r="AE83" s="409"/>
      <c r="AF83" s="409"/>
      <c r="AG83" s="409"/>
    </row>
    <row r="84" spans="1:33" s="87" customFormat="1" ht="12.6" customHeight="1" x14ac:dyDescent="0.25">
      <c r="A84" s="357"/>
      <c r="B84" s="433">
        <v>2019</v>
      </c>
      <c r="C84" s="413">
        <v>6</v>
      </c>
      <c r="D84" s="412">
        <v>291</v>
      </c>
      <c r="E84" s="412">
        <v>173</v>
      </c>
      <c r="F84" s="412">
        <v>44</v>
      </c>
      <c r="G84" s="412">
        <v>2</v>
      </c>
      <c r="H84" s="411" t="s">
        <v>78</v>
      </c>
      <c r="I84" s="432"/>
      <c r="J84" s="409"/>
      <c r="K84" s="409"/>
      <c r="L84" s="409"/>
      <c r="M84" s="409"/>
      <c r="N84" s="409"/>
      <c r="O84" s="409"/>
      <c r="P84" s="409"/>
      <c r="Z84" s="432"/>
      <c r="AA84" s="409"/>
      <c r="AB84" s="409"/>
      <c r="AC84" s="409"/>
      <c r="AD84" s="409"/>
      <c r="AE84" s="409"/>
      <c r="AF84" s="409"/>
      <c r="AG84" s="409"/>
    </row>
    <row r="85" spans="1:33" s="87" customFormat="1" ht="12.6" customHeight="1" x14ac:dyDescent="0.25">
      <c r="A85" s="357"/>
      <c r="B85" s="431">
        <v>2020</v>
      </c>
      <c r="C85" s="413">
        <v>6</v>
      </c>
      <c r="D85" s="412">
        <v>291</v>
      </c>
      <c r="E85" s="412">
        <v>173</v>
      </c>
      <c r="F85" s="412">
        <v>45</v>
      </c>
      <c r="G85" s="412">
        <v>1</v>
      </c>
      <c r="H85" s="411" t="s">
        <v>78</v>
      </c>
      <c r="I85" s="427"/>
      <c r="J85" s="409"/>
      <c r="K85" s="409"/>
      <c r="L85" s="409"/>
      <c r="M85" s="409"/>
      <c r="N85" s="409"/>
      <c r="O85" s="409"/>
      <c r="P85" s="409"/>
      <c r="Z85" s="427"/>
      <c r="AA85" s="409"/>
      <c r="AB85" s="409"/>
      <c r="AC85" s="409"/>
      <c r="AD85" s="409"/>
      <c r="AE85" s="409"/>
      <c r="AF85" s="409"/>
      <c r="AG85" s="409"/>
    </row>
    <row r="86" spans="1:33" s="87" customFormat="1" ht="12.6" customHeight="1" x14ac:dyDescent="0.25">
      <c r="A86" s="357"/>
      <c r="B86" s="431">
        <v>2021</v>
      </c>
      <c r="C86" s="413">
        <v>6</v>
      </c>
      <c r="D86" s="412">
        <v>278</v>
      </c>
      <c r="E86" s="412">
        <v>173</v>
      </c>
      <c r="F86" s="412">
        <v>16</v>
      </c>
      <c r="G86" s="412" t="s">
        <v>78</v>
      </c>
      <c r="H86" s="411">
        <v>30</v>
      </c>
      <c r="I86" s="427"/>
      <c r="J86" s="409"/>
      <c r="K86" s="409"/>
      <c r="L86" s="409"/>
      <c r="M86" s="409"/>
      <c r="N86" s="409"/>
      <c r="O86" s="409"/>
      <c r="P86" s="409"/>
      <c r="Z86" s="427"/>
      <c r="AA86" s="409"/>
      <c r="AB86" s="409"/>
      <c r="AC86" s="409"/>
      <c r="AD86" s="409"/>
      <c r="AE86" s="409"/>
      <c r="AF86" s="409"/>
      <c r="AG86" s="409"/>
    </row>
    <row r="87" spans="1:33" s="87" customFormat="1" ht="12.6" customHeight="1" x14ac:dyDescent="0.25">
      <c r="A87" s="403" t="s">
        <v>165</v>
      </c>
      <c r="B87" s="440">
        <v>2017</v>
      </c>
      <c r="C87" s="423">
        <v>10</v>
      </c>
      <c r="D87" s="422">
        <v>411</v>
      </c>
      <c r="E87" s="422">
        <v>188</v>
      </c>
      <c r="F87" s="422">
        <v>116</v>
      </c>
      <c r="G87" s="422" t="s">
        <v>78</v>
      </c>
      <c r="H87" s="421" t="s">
        <v>78</v>
      </c>
      <c r="I87" s="436"/>
      <c r="J87" s="409"/>
      <c r="K87" s="409"/>
      <c r="L87" s="409"/>
      <c r="M87" s="409"/>
      <c r="N87" s="409"/>
      <c r="O87" s="409"/>
      <c r="P87" s="409"/>
      <c r="Z87" s="436"/>
      <c r="AA87" s="409"/>
      <c r="AB87" s="409"/>
      <c r="AC87" s="409"/>
      <c r="AD87" s="409"/>
      <c r="AE87" s="409"/>
      <c r="AF87" s="409"/>
      <c r="AG87" s="409"/>
    </row>
    <row r="88" spans="1:33" s="87" customFormat="1" ht="12.6" customHeight="1" x14ac:dyDescent="0.25">
      <c r="A88" s="357"/>
      <c r="B88" s="435">
        <v>2018</v>
      </c>
      <c r="C88" s="413">
        <v>9</v>
      </c>
      <c r="D88" s="412">
        <v>383</v>
      </c>
      <c r="E88" s="412">
        <v>176</v>
      </c>
      <c r="F88" s="412">
        <v>103</v>
      </c>
      <c r="G88" s="412" t="s">
        <v>78</v>
      </c>
      <c r="H88" s="411" t="s">
        <v>78</v>
      </c>
      <c r="I88" s="434"/>
      <c r="J88" s="409"/>
      <c r="K88" s="409"/>
      <c r="L88" s="409"/>
      <c r="M88" s="409"/>
      <c r="N88" s="409"/>
      <c r="O88" s="409"/>
      <c r="P88" s="409"/>
      <c r="Z88" s="434"/>
      <c r="AA88" s="409"/>
      <c r="AB88" s="409"/>
      <c r="AC88" s="409"/>
      <c r="AD88" s="409"/>
      <c r="AE88" s="409"/>
      <c r="AF88" s="409"/>
      <c r="AG88" s="409"/>
    </row>
    <row r="89" spans="1:33" s="87" customFormat="1" ht="12.6" customHeight="1" x14ac:dyDescent="0.25">
      <c r="A89" s="357"/>
      <c r="B89" s="433">
        <v>2019</v>
      </c>
      <c r="C89" s="413">
        <v>9</v>
      </c>
      <c r="D89" s="412">
        <v>379</v>
      </c>
      <c r="E89" s="412">
        <v>173</v>
      </c>
      <c r="F89" s="412">
        <v>102</v>
      </c>
      <c r="G89" s="412" t="s">
        <v>78</v>
      </c>
      <c r="H89" s="411" t="s">
        <v>78</v>
      </c>
      <c r="I89" s="432"/>
      <c r="J89" s="409"/>
      <c r="K89" s="409"/>
      <c r="L89" s="409"/>
      <c r="M89" s="409"/>
      <c r="N89" s="409"/>
      <c r="O89" s="409"/>
      <c r="P89" s="409"/>
      <c r="Z89" s="432"/>
      <c r="AA89" s="409"/>
      <c r="AB89" s="409"/>
      <c r="AC89" s="409"/>
      <c r="AD89" s="409"/>
      <c r="AE89" s="409"/>
      <c r="AF89" s="409"/>
      <c r="AG89" s="409"/>
    </row>
    <row r="90" spans="1:33" s="87" customFormat="1" ht="12.6" customHeight="1" x14ac:dyDescent="0.25">
      <c r="A90" s="357"/>
      <c r="B90" s="431">
        <v>2020</v>
      </c>
      <c r="C90" s="413">
        <v>10</v>
      </c>
      <c r="D90" s="412">
        <v>382</v>
      </c>
      <c r="E90" s="412">
        <v>173</v>
      </c>
      <c r="F90" s="412">
        <v>105</v>
      </c>
      <c r="G90" s="412" t="s">
        <v>78</v>
      </c>
      <c r="H90" s="411" t="s">
        <v>78</v>
      </c>
      <c r="I90" s="427"/>
      <c r="J90" s="409"/>
      <c r="K90" s="409"/>
      <c r="L90" s="409"/>
      <c r="M90" s="409"/>
      <c r="N90" s="409"/>
      <c r="O90" s="409"/>
      <c r="P90" s="409"/>
      <c r="Z90" s="427"/>
      <c r="AA90" s="409"/>
      <c r="AB90" s="409"/>
      <c r="AC90" s="409"/>
      <c r="AD90" s="409"/>
      <c r="AE90" s="409"/>
      <c r="AF90" s="409"/>
      <c r="AG90" s="409"/>
    </row>
    <row r="91" spans="1:33" s="87" customFormat="1" ht="12.6" customHeight="1" x14ac:dyDescent="0.25">
      <c r="A91" s="357"/>
      <c r="B91" s="431">
        <v>2021</v>
      </c>
      <c r="C91" s="413">
        <v>9</v>
      </c>
      <c r="D91" s="412">
        <v>369</v>
      </c>
      <c r="E91" s="412">
        <v>173</v>
      </c>
      <c r="F91" s="412">
        <v>106</v>
      </c>
      <c r="G91" s="412" t="s">
        <v>78</v>
      </c>
      <c r="H91" s="411" t="s">
        <v>78</v>
      </c>
      <c r="I91" s="427"/>
      <c r="J91" s="409"/>
      <c r="K91" s="409"/>
      <c r="L91" s="409"/>
      <c r="M91" s="409"/>
      <c r="N91" s="409"/>
      <c r="O91" s="409"/>
      <c r="P91" s="409"/>
      <c r="Z91" s="427"/>
      <c r="AA91" s="409"/>
      <c r="AB91" s="409"/>
      <c r="AC91" s="409"/>
      <c r="AD91" s="409"/>
      <c r="AE91" s="409"/>
      <c r="AF91" s="409"/>
      <c r="AG91" s="409"/>
    </row>
    <row r="92" spans="1:33" s="87" customFormat="1" ht="12.6" customHeight="1" x14ac:dyDescent="0.25">
      <c r="A92" s="403" t="s">
        <v>164</v>
      </c>
      <c r="B92" s="440">
        <v>2017</v>
      </c>
      <c r="C92" s="423">
        <v>17</v>
      </c>
      <c r="D92" s="422">
        <v>953</v>
      </c>
      <c r="E92" s="422">
        <v>336</v>
      </c>
      <c r="F92" s="422">
        <v>576</v>
      </c>
      <c r="G92" s="422">
        <v>1</v>
      </c>
      <c r="H92" s="421" t="s">
        <v>78</v>
      </c>
      <c r="I92" s="436"/>
      <c r="J92" s="409"/>
      <c r="K92" s="409"/>
      <c r="L92" s="409"/>
      <c r="M92" s="409"/>
      <c r="N92" s="409"/>
      <c r="O92" s="409"/>
      <c r="P92" s="409"/>
      <c r="Z92" s="436"/>
      <c r="AA92" s="409"/>
      <c r="AB92" s="409"/>
      <c r="AC92" s="409"/>
      <c r="AD92" s="409"/>
      <c r="AE92" s="409"/>
      <c r="AF92" s="409"/>
      <c r="AG92" s="409"/>
    </row>
    <row r="93" spans="1:33" s="87" customFormat="1" ht="12.6" customHeight="1" x14ac:dyDescent="0.25">
      <c r="A93" s="357"/>
      <c r="B93" s="435">
        <v>2018</v>
      </c>
      <c r="C93" s="413">
        <v>17</v>
      </c>
      <c r="D93" s="412">
        <v>962</v>
      </c>
      <c r="E93" s="412">
        <v>344</v>
      </c>
      <c r="F93" s="412">
        <v>574</v>
      </c>
      <c r="G93" s="412">
        <v>1</v>
      </c>
      <c r="H93" s="411" t="s">
        <v>78</v>
      </c>
      <c r="I93" s="434"/>
      <c r="J93" s="409"/>
      <c r="K93" s="409"/>
      <c r="L93" s="409"/>
      <c r="M93" s="409"/>
      <c r="N93" s="409"/>
      <c r="O93" s="409"/>
      <c r="P93" s="409"/>
      <c r="Z93" s="434"/>
      <c r="AA93" s="409"/>
      <c r="AB93" s="409"/>
      <c r="AC93" s="409"/>
      <c r="AD93" s="409"/>
      <c r="AE93" s="409"/>
      <c r="AF93" s="409"/>
      <c r="AG93" s="409"/>
    </row>
    <row r="94" spans="1:33" s="87" customFormat="1" ht="12.6" customHeight="1" x14ac:dyDescent="0.25">
      <c r="A94" s="357"/>
      <c r="B94" s="433">
        <v>2019</v>
      </c>
      <c r="C94" s="413">
        <v>17</v>
      </c>
      <c r="D94" s="412">
        <v>981</v>
      </c>
      <c r="E94" s="412">
        <v>354</v>
      </c>
      <c r="F94" s="412">
        <v>583</v>
      </c>
      <c r="G94" s="412">
        <v>1</v>
      </c>
      <c r="H94" s="411" t="s">
        <v>78</v>
      </c>
      <c r="I94" s="432"/>
      <c r="J94" s="409"/>
      <c r="K94" s="409"/>
      <c r="L94" s="409"/>
      <c r="M94" s="409"/>
      <c r="N94" s="409"/>
      <c r="O94" s="409"/>
      <c r="P94" s="409"/>
      <c r="Z94" s="432"/>
      <c r="AA94" s="409"/>
      <c r="AB94" s="409"/>
      <c r="AC94" s="409"/>
      <c r="AD94" s="409"/>
      <c r="AE94" s="409"/>
      <c r="AF94" s="409"/>
      <c r="AG94" s="409"/>
    </row>
    <row r="95" spans="1:33" s="87" customFormat="1" ht="12.6" customHeight="1" x14ac:dyDescent="0.25">
      <c r="A95" s="357"/>
      <c r="B95" s="431">
        <v>2020</v>
      </c>
      <c r="C95" s="413">
        <v>17</v>
      </c>
      <c r="D95" s="412">
        <v>983</v>
      </c>
      <c r="E95" s="412">
        <v>356</v>
      </c>
      <c r="F95" s="412">
        <v>581</v>
      </c>
      <c r="G95" s="412">
        <v>1</v>
      </c>
      <c r="H95" s="411" t="s">
        <v>78</v>
      </c>
      <c r="I95" s="427"/>
      <c r="J95" s="409"/>
      <c r="K95" s="409"/>
      <c r="L95" s="409"/>
      <c r="M95" s="409"/>
      <c r="N95" s="409"/>
      <c r="O95" s="409"/>
      <c r="P95" s="409"/>
      <c r="Z95" s="427"/>
      <c r="AA95" s="409"/>
      <c r="AB95" s="409"/>
      <c r="AC95" s="409"/>
      <c r="AD95" s="409"/>
      <c r="AE95" s="409"/>
      <c r="AF95" s="409"/>
      <c r="AG95" s="409"/>
    </row>
    <row r="96" spans="1:33" s="87" customFormat="1" ht="12.6" customHeight="1" x14ac:dyDescent="0.25">
      <c r="A96" s="357"/>
      <c r="B96" s="431">
        <v>2021</v>
      </c>
      <c r="C96" s="413">
        <v>17</v>
      </c>
      <c r="D96" s="412">
        <v>985</v>
      </c>
      <c r="E96" s="412">
        <v>358</v>
      </c>
      <c r="F96" s="412">
        <v>457</v>
      </c>
      <c r="G96" s="412" t="s">
        <v>78</v>
      </c>
      <c r="H96" s="411">
        <v>125</v>
      </c>
      <c r="I96" s="427"/>
      <c r="J96" s="409"/>
      <c r="K96" s="409"/>
      <c r="L96" s="409"/>
      <c r="M96" s="409"/>
      <c r="N96" s="409"/>
      <c r="O96" s="409"/>
      <c r="P96" s="409"/>
      <c r="Z96" s="427"/>
      <c r="AA96" s="409"/>
      <c r="AB96" s="409"/>
      <c r="AC96" s="409"/>
      <c r="AD96" s="409"/>
      <c r="AE96" s="409"/>
      <c r="AF96" s="409"/>
      <c r="AG96" s="409"/>
    </row>
    <row r="97" spans="1:33" s="87" customFormat="1" ht="12.6" customHeight="1" x14ac:dyDescent="0.25">
      <c r="A97" s="403" t="s">
        <v>163</v>
      </c>
      <c r="B97" s="440">
        <v>2017</v>
      </c>
      <c r="C97" s="423">
        <v>15</v>
      </c>
      <c r="D97" s="422">
        <v>917</v>
      </c>
      <c r="E97" s="422">
        <v>585</v>
      </c>
      <c r="F97" s="422">
        <v>227</v>
      </c>
      <c r="G97" s="422">
        <v>3</v>
      </c>
      <c r="H97" s="421" t="s">
        <v>78</v>
      </c>
      <c r="I97" s="436"/>
      <c r="J97" s="409"/>
      <c r="K97" s="409"/>
      <c r="L97" s="409"/>
      <c r="M97" s="409"/>
      <c r="N97" s="409"/>
      <c r="O97" s="409"/>
      <c r="P97" s="409"/>
      <c r="Z97" s="436"/>
      <c r="AA97" s="409"/>
      <c r="AB97" s="409"/>
      <c r="AC97" s="409"/>
      <c r="AD97" s="409"/>
      <c r="AE97" s="409"/>
      <c r="AF97" s="409"/>
      <c r="AG97" s="409"/>
    </row>
    <row r="98" spans="1:33" s="87" customFormat="1" ht="12.6" customHeight="1" x14ac:dyDescent="0.25">
      <c r="A98" s="357"/>
      <c r="B98" s="435">
        <v>2018</v>
      </c>
      <c r="C98" s="413">
        <v>14</v>
      </c>
      <c r="D98" s="412">
        <v>890</v>
      </c>
      <c r="E98" s="412">
        <v>588</v>
      </c>
      <c r="F98" s="412">
        <v>194</v>
      </c>
      <c r="G98" s="412">
        <v>4</v>
      </c>
      <c r="H98" s="411" t="s">
        <v>78</v>
      </c>
      <c r="I98" s="434"/>
      <c r="J98" s="409"/>
      <c r="K98" s="409"/>
      <c r="L98" s="409"/>
      <c r="M98" s="409"/>
      <c r="N98" s="409"/>
      <c r="O98" s="409"/>
      <c r="P98" s="409"/>
      <c r="Z98" s="434"/>
      <c r="AA98" s="409"/>
      <c r="AB98" s="409"/>
      <c r="AC98" s="409"/>
      <c r="AD98" s="409"/>
      <c r="AE98" s="409"/>
      <c r="AF98" s="409"/>
      <c r="AG98" s="409"/>
    </row>
    <row r="99" spans="1:33" s="87" customFormat="1" ht="12.6" customHeight="1" x14ac:dyDescent="0.25">
      <c r="A99" s="357"/>
      <c r="B99" s="433">
        <v>2019</v>
      </c>
      <c r="C99" s="413">
        <v>15</v>
      </c>
      <c r="D99" s="412">
        <v>934</v>
      </c>
      <c r="E99" s="412">
        <v>588</v>
      </c>
      <c r="F99" s="412">
        <v>198</v>
      </c>
      <c r="G99" s="412">
        <v>3</v>
      </c>
      <c r="H99" s="411" t="s">
        <v>78</v>
      </c>
      <c r="I99" s="432"/>
      <c r="J99" s="409"/>
      <c r="K99" s="409"/>
      <c r="L99" s="409"/>
      <c r="M99" s="409"/>
      <c r="N99" s="409"/>
      <c r="O99" s="409"/>
      <c r="P99" s="409"/>
      <c r="Z99" s="432"/>
      <c r="AA99" s="409"/>
      <c r="AB99" s="409"/>
      <c r="AC99" s="409"/>
      <c r="AD99" s="409"/>
      <c r="AE99" s="409"/>
      <c r="AF99" s="409"/>
      <c r="AG99" s="409"/>
    </row>
    <row r="100" spans="1:33" s="87" customFormat="1" ht="12.6" customHeight="1" x14ac:dyDescent="0.25">
      <c r="A100" s="357"/>
      <c r="B100" s="431">
        <v>2020</v>
      </c>
      <c r="C100" s="413">
        <v>15</v>
      </c>
      <c r="D100" s="412">
        <v>933</v>
      </c>
      <c r="E100" s="412">
        <v>588</v>
      </c>
      <c r="F100" s="412">
        <v>198</v>
      </c>
      <c r="G100" s="412">
        <v>3</v>
      </c>
      <c r="H100" s="411" t="s">
        <v>78</v>
      </c>
      <c r="I100" s="427"/>
      <c r="J100" s="409"/>
      <c r="K100" s="409"/>
      <c r="L100" s="409"/>
      <c r="M100" s="409"/>
      <c r="N100" s="409"/>
      <c r="O100" s="409"/>
      <c r="P100" s="409"/>
      <c r="Z100" s="427"/>
      <c r="AA100" s="409"/>
      <c r="AB100" s="409"/>
      <c r="AC100" s="409"/>
      <c r="AD100" s="409"/>
      <c r="AE100" s="409"/>
      <c r="AF100" s="409"/>
      <c r="AG100" s="409"/>
    </row>
    <row r="101" spans="1:33" s="87" customFormat="1" ht="12.6" customHeight="1" x14ac:dyDescent="0.25">
      <c r="A101" s="357"/>
      <c r="B101" s="431">
        <v>2021</v>
      </c>
      <c r="C101" s="413">
        <v>15</v>
      </c>
      <c r="D101" s="412">
        <v>921</v>
      </c>
      <c r="E101" s="412">
        <v>577</v>
      </c>
      <c r="F101" s="412">
        <v>164</v>
      </c>
      <c r="G101" s="412" t="s">
        <v>78</v>
      </c>
      <c r="H101" s="411">
        <v>34</v>
      </c>
      <c r="I101" s="427"/>
      <c r="J101" s="409"/>
      <c r="K101" s="409"/>
      <c r="L101" s="409"/>
      <c r="M101" s="409"/>
      <c r="N101" s="409"/>
      <c r="O101" s="409"/>
      <c r="P101" s="409"/>
      <c r="Z101" s="427"/>
      <c r="AA101" s="409"/>
      <c r="AB101" s="409"/>
      <c r="AC101" s="409"/>
      <c r="AD101" s="409"/>
      <c r="AE101" s="409"/>
      <c r="AF101" s="409"/>
      <c r="AG101" s="409"/>
    </row>
    <row r="102" spans="1:33" s="87" customFormat="1" ht="12.6" customHeight="1" x14ac:dyDescent="0.25">
      <c r="A102" s="403" t="s">
        <v>162</v>
      </c>
      <c r="B102" s="440">
        <v>2017</v>
      </c>
      <c r="C102" s="423">
        <v>24</v>
      </c>
      <c r="D102" s="422">
        <v>1027</v>
      </c>
      <c r="E102" s="422">
        <v>496</v>
      </c>
      <c r="F102" s="422">
        <v>231</v>
      </c>
      <c r="G102" s="422" t="s">
        <v>78</v>
      </c>
      <c r="H102" s="421" t="s">
        <v>78</v>
      </c>
      <c r="I102" s="436"/>
      <c r="J102" s="409"/>
      <c r="K102" s="409"/>
      <c r="L102" s="409"/>
      <c r="M102" s="409"/>
      <c r="N102" s="409"/>
      <c r="O102" s="409"/>
      <c r="P102" s="409"/>
      <c r="Z102" s="436"/>
      <c r="AA102" s="409"/>
      <c r="AB102" s="409"/>
      <c r="AC102" s="409"/>
      <c r="AD102" s="409"/>
      <c r="AE102" s="409"/>
      <c r="AF102" s="409"/>
      <c r="AG102" s="409"/>
    </row>
    <row r="103" spans="1:33" s="87" customFormat="1" ht="12.6" customHeight="1" x14ac:dyDescent="0.25">
      <c r="A103" s="357"/>
      <c r="B103" s="435">
        <v>2018</v>
      </c>
      <c r="C103" s="413">
        <v>24</v>
      </c>
      <c r="D103" s="412">
        <v>1064</v>
      </c>
      <c r="E103" s="412">
        <v>514</v>
      </c>
      <c r="F103" s="412">
        <v>236</v>
      </c>
      <c r="G103" s="412" t="s">
        <v>78</v>
      </c>
      <c r="H103" s="411" t="s">
        <v>78</v>
      </c>
      <c r="I103" s="434"/>
      <c r="J103" s="409"/>
      <c r="K103" s="409"/>
      <c r="L103" s="409"/>
      <c r="M103" s="409"/>
      <c r="N103" s="409"/>
      <c r="O103" s="409"/>
      <c r="P103" s="409"/>
      <c r="Z103" s="434"/>
      <c r="AA103" s="409"/>
      <c r="AB103" s="409"/>
      <c r="AC103" s="409"/>
      <c r="AD103" s="409"/>
      <c r="AE103" s="409"/>
      <c r="AF103" s="409"/>
      <c r="AG103" s="409"/>
    </row>
    <row r="104" spans="1:33" s="87" customFormat="1" ht="12.6" customHeight="1" x14ac:dyDescent="0.25">
      <c r="A104" s="357"/>
      <c r="B104" s="433">
        <v>2019</v>
      </c>
      <c r="C104" s="413">
        <v>28</v>
      </c>
      <c r="D104" s="412">
        <v>1204</v>
      </c>
      <c r="E104" s="412">
        <v>644</v>
      </c>
      <c r="F104" s="412">
        <v>261</v>
      </c>
      <c r="G104" s="412" t="s">
        <v>78</v>
      </c>
      <c r="H104" s="411" t="s">
        <v>78</v>
      </c>
      <c r="I104" s="432"/>
      <c r="J104" s="409"/>
      <c r="K104" s="409"/>
      <c r="L104" s="409"/>
      <c r="M104" s="409"/>
      <c r="N104" s="409"/>
      <c r="O104" s="409"/>
      <c r="P104" s="409"/>
      <c r="Z104" s="432"/>
      <c r="AA104" s="409"/>
      <c r="AB104" s="409"/>
      <c r="AC104" s="409"/>
      <c r="AD104" s="409"/>
      <c r="AE104" s="409"/>
      <c r="AF104" s="409"/>
      <c r="AG104" s="409"/>
    </row>
    <row r="105" spans="1:33" s="87" customFormat="1" ht="12.6" customHeight="1" x14ac:dyDescent="0.25">
      <c r="A105" s="357"/>
      <c r="B105" s="431">
        <v>2020</v>
      </c>
      <c r="C105" s="413">
        <v>29</v>
      </c>
      <c r="D105" s="412">
        <v>1154</v>
      </c>
      <c r="E105" s="412">
        <v>480</v>
      </c>
      <c r="F105" s="412">
        <v>356</v>
      </c>
      <c r="G105" s="412">
        <v>30</v>
      </c>
      <c r="H105" s="411" t="s">
        <v>78</v>
      </c>
      <c r="I105" s="427"/>
      <c r="J105" s="409"/>
      <c r="K105" s="409"/>
      <c r="L105" s="409"/>
      <c r="M105" s="409"/>
      <c r="N105" s="409"/>
      <c r="O105" s="409"/>
      <c r="P105" s="409"/>
      <c r="Z105" s="427"/>
      <c r="AA105" s="409"/>
      <c r="AB105" s="409"/>
      <c r="AC105" s="409"/>
      <c r="AD105" s="409"/>
      <c r="AE105" s="409"/>
      <c r="AF105" s="409"/>
      <c r="AG105" s="409"/>
    </row>
    <row r="106" spans="1:33" s="87" customFormat="1" ht="12.6" customHeight="1" x14ac:dyDescent="0.25">
      <c r="A106" s="357"/>
      <c r="B106" s="431">
        <v>2021</v>
      </c>
      <c r="C106" s="413">
        <v>30</v>
      </c>
      <c r="D106" s="412">
        <v>1178</v>
      </c>
      <c r="E106" s="412">
        <v>621</v>
      </c>
      <c r="F106" s="412">
        <v>230</v>
      </c>
      <c r="G106" s="412">
        <v>35</v>
      </c>
      <c r="H106" s="411" t="s">
        <v>78</v>
      </c>
      <c r="I106" s="427"/>
      <c r="J106" s="409"/>
      <c r="K106" s="409"/>
      <c r="L106" s="409"/>
      <c r="M106" s="409"/>
      <c r="N106" s="409"/>
      <c r="O106" s="409"/>
      <c r="P106" s="409"/>
      <c r="Z106" s="427"/>
      <c r="AA106" s="409"/>
      <c r="AB106" s="409"/>
      <c r="AC106" s="409"/>
      <c r="AD106" s="409"/>
      <c r="AE106" s="409"/>
      <c r="AF106" s="409"/>
      <c r="AG106" s="409"/>
    </row>
    <row r="107" spans="1:33" s="87" customFormat="1" ht="12.6" customHeight="1" x14ac:dyDescent="0.25">
      <c r="A107" s="425" t="s">
        <v>24</v>
      </c>
      <c r="B107" s="424">
        <v>2017</v>
      </c>
      <c r="C107" s="548">
        <v>145</v>
      </c>
      <c r="D107" s="549">
        <v>5803</v>
      </c>
      <c r="E107" s="549">
        <v>2283</v>
      </c>
      <c r="F107" s="549">
        <v>2418</v>
      </c>
      <c r="G107" s="549">
        <v>77</v>
      </c>
      <c r="H107" s="550" t="s">
        <v>78</v>
      </c>
      <c r="I107" s="420"/>
      <c r="J107" s="409"/>
      <c r="K107" s="409"/>
      <c r="L107" s="409"/>
      <c r="M107" s="409"/>
      <c r="N107" s="409"/>
      <c r="O107" s="409"/>
      <c r="P107" s="409"/>
      <c r="Q107" s="16"/>
      <c r="R107" s="16"/>
      <c r="S107" s="16"/>
      <c r="T107" s="16"/>
      <c r="U107" s="16"/>
      <c r="V107" s="16"/>
      <c r="W107" s="16"/>
      <c r="Z107" s="420"/>
      <c r="AA107" s="409"/>
      <c r="AB107" s="409"/>
      <c r="AC107" s="409"/>
      <c r="AD107" s="409"/>
      <c r="AE107" s="409"/>
      <c r="AF107" s="409"/>
      <c r="AG107" s="409"/>
    </row>
    <row r="108" spans="1:33" s="87" customFormat="1" ht="12.6" customHeight="1" x14ac:dyDescent="0.25">
      <c r="A108" s="415"/>
      <c r="B108" s="419">
        <v>2018</v>
      </c>
      <c r="C108" s="545">
        <v>145</v>
      </c>
      <c r="D108" s="546">
        <v>5988</v>
      </c>
      <c r="E108" s="546">
        <v>2368</v>
      </c>
      <c r="F108" s="546">
        <v>2459</v>
      </c>
      <c r="G108" s="546">
        <v>80</v>
      </c>
      <c r="H108" s="547" t="s">
        <v>78</v>
      </c>
      <c r="I108" s="418"/>
      <c r="J108" s="409"/>
      <c r="K108" s="409"/>
      <c r="L108" s="409"/>
      <c r="M108" s="409"/>
      <c r="N108" s="409"/>
      <c r="O108" s="409"/>
      <c r="P108" s="409"/>
      <c r="Q108" s="16"/>
      <c r="R108" s="16"/>
      <c r="S108" s="16"/>
      <c r="T108" s="16"/>
      <c r="U108" s="16"/>
      <c r="V108" s="16"/>
      <c r="W108" s="16"/>
      <c r="Z108" s="418"/>
      <c r="AA108" s="409"/>
      <c r="AB108" s="409"/>
      <c r="AC108" s="409"/>
      <c r="AD108" s="409"/>
      <c r="AE108" s="409"/>
      <c r="AF108" s="409"/>
      <c r="AG108" s="409"/>
    </row>
    <row r="109" spans="1:33" s="87" customFormat="1" ht="12.6" customHeight="1" x14ac:dyDescent="0.25">
      <c r="A109" s="415"/>
      <c r="B109" s="417">
        <v>2019</v>
      </c>
      <c r="C109" s="545">
        <v>149</v>
      </c>
      <c r="D109" s="546">
        <v>6001</v>
      </c>
      <c r="E109" s="546">
        <v>2378</v>
      </c>
      <c r="F109" s="546">
        <v>2473</v>
      </c>
      <c r="G109" s="546">
        <v>81</v>
      </c>
      <c r="H109" s="547" t="s">
        <v>78</v>
      </c>
      <c r="I109" s="416"/>
      <c r="J109" s="409"/>
      <c r="K109" s="409"/>
      <c r="L109" s="409"/>
      <c r="M109" s="409"/>
      <c r="N109" s="409"/>
      <c r="O109" s="409"/>
      <c r="P109" s="409"/>
      <c r="Q109" s="16"/>
      <c r="R109" s="16"/>
      <c r="S109" s="16"/>
      <c r="T109" s="16"/>
      <c r="U109" s="16"/>
      <c r="V109" s="16"/>
      <c r="W109" s="16"/>
      <c r="Z109" s="416"/>
      <c r="AA109" s="409"/>
      <c r="AB109" s="409"/>
      <c r="AC109" s="409"/>
      <c r="AD109" s="409"/>
      <c r="AE109" s="409"/>
      <c r="AF109" s="409"/>
      <c r="AG109" s="409"/>
    </row>
    <row r="110" spans="1:33" s="87" customFormat="1" ht="12.6" customHeight="1" x14ac:dyDescent="0.25">
      <c r="A110" s="415"/>
      <c r="B110" s="414">
        <v>2020</v>
      </c>
      <c r="C110" s="545">
        <v>150</v>
      </c>
      <c r="D110" s="546">
        <v>5972</v>
      </c>
      <c r="E110" s="546">
        <v>2423</v>
      </c>
      <c r="F110" s="546">
        <v>2332</v>
      </c>
      <c r="G110" s="546">
        <v>69</v>
      </c>
      <c r="H110" s="547">
        <v>101</v>
      </c>
      <c r="I110" s="410"/>
      <c r="J110" s="409"/>
      <c r="K110" s="409"/>
      <c r="L110" s="409"/>
      <c r="M110" s="409"/>
      <c r="N110" s="409"/>
      <c r="O110" s="409"/>
      <c r="P110" s="409"/>
      <c r="Q110" s="16"/>
      <c r="R110" s="16"/>
      <c r="S110" s="16"/>
      <c r="T110" s="16"/>
      <c r="U110" s="16"/>
      <c r="V110" s="16"/>
      <c r="W110" s="16"/>
      <c r="Z110" s="410"/>
      <c r="AA110" s="409"/>
      <c r="AB110" s="409"/>
      <c r="AC110" s="409"/>
      <c r="AD110" s="409"/>
      <c r="AE110" s="409"/>
      <c r="AF110" s="409"/>
      <c r="AG110" s="409"/>
    </row>
    <row r="111" spans="1:33" s="87" customFormat="1" ht="12.6" customHeight="1" x14ac:dyDescent="0.25">
      <c r="A111" s="415"/>
      <c r="B111" s="414">
        <v>2021</v>
      </c>
      <c r="C111" s="545">
        <v>147</v>
      </c>
      <c r="D111" s="546">
        <v>6010</v>
      </c>
      <c r="E111" s="546">
        <v>2385</v>
      </c>
      <c r="F111" s="546">
        <v>2361</v>
      </c>
      <c r="G111" s="546">
        <v>70</v>
      </c>
      <c r="H111" s="547">
        <v>140</v>
      </c>
      <c r="I111" s="410"/>
      <c r="J111" s="409"/>
      <c r="K111" s="409"/>
      <c r="L111" s="409"/>
      <c r="M111" s="409"/>
      <c r="N111" s="409"/>
      <c r="O111" s="409"/>
      <c r="P111" s="409"/>
      <c r="Q111" s="16"/>
      <c r="R111" s="16"/>
      <c r="S111" s="16"/>
      <c r="T111" s="16"/>
      <c r="U111" s="16"/>
      <c r="V111" s="16"/>
      <c r="W111" s="16"/>
      <c r="Z111" s="410"/>
      <c r="AA111" s="409"/>
      <c r="AB111" s="409"/>
      <c r="AC111" s="409"/>
      <c r="AD111" s="409"/>
      <c r="AE111" s="409"/>
      <c r="AF111" s="409"/>
      <c r="AG111" s="409"/>
    </row>
    <row r="112" spans="1:33" s="87" customFormat="1" ht="12.6" customHeight="1" x14ac:dyDescent="0.25">
      <c r="A112" s="425" t="s">
        <v>161</v>
      </c>
      <c r="B112" s="424">
        <v>2017</v>
      </c>
      <c r="C112" s="423">
        <v>7</v>
      </c>
      <c r="D112" s="422">
        <v>152</v>
      </c>
      <c r="E112" s="422">
        <v>37</v>
      </c>
      <c r="F112" s="422">
        <v>114</v>
      </c>
      <c r="G112" s="422">
        <v>1</v>
      </c>
      <c r="H112" s="421" t="s">
        <v>78</v>
      </c>
      <c r="I112" s="420"/>
      <c r="J112" s="409"/>
      <c r="K112" s="409"/>
      <c r="L112" s="409"/>
      <c r="M112" s="409"/>
      <c r="N112" s="409"/>
      <c r="O112" s="409"/>
      <c r="P112" s="409"/>
      <c r="Q112" s="16"/>
      <c r="R112" s="16"/>
      <c r="S112" s="16"/>
      <c r="T112" s="16"/>
      <c r="U112" s="16"/>
      <c r="V112" s="16"/>
      <c r="W112" s="16"/>
      <c r="Z112" s="420"/>
      <c r="AA112" s="409"/>
      <c r="AB112" s="409"/>
      <c r="AC112" s="409"/>
      <c r="AD112" s="409"/>
      <c r="AE112" s="409"/>
      <c r="AF112" s="409"/>
      <c r="AG112" s="409"/>
    </row>
    <row r="113" spans="1:33" s="87" customFormat="1" ht="12.6" customHeight="1" x14ac:dyDescent="0.25">
      <c r="A113" s="466"/>
      <c r="B113" s="419">
        <v>2018</v>
      </c>
      <c r="C113" s="413">
        <v>7</v>
      </c>
      <c r="D113" s="412">
        <v>159</v>
      </c>
      <c r="E113" s="412">
        <v>37</v>
      </c>
      <c r="F113" s="412">
        <v>119</v>
      </c>
      <c r="G113" s="412">
        <v>3</v>
      </c>
      <c r="H113" s="411" t="s">
        <v>78</v>
      </c>
      <c r="I113" s="418"/>
      <c r="J113" s="409"/>
      <c r="K113" s="409"/>
      <c r="L113" s="409"/>
      <c r="M113" s="409"/>
      <c r="N113" s="409"/>
      <c r="O113" s="409"/>
      <c r="P113" s="409"/>
      <c r="Q113" s="16"/>
      <c r="R113" s="16"/>
      <c r="S113" s="16"/>
      <c r="T113" s="16"/>
      <c r="U113" s="16"/>
      <c r="V113" s="16"/>
      <c r="W113" s="16"/>
      <c r="Z113" s="418"/>
      <c r="AA113" s="409"/>
      <c r="AB113" s="409"/>
      <c r="AC113" s="409"/>
      <c r="AD113" s="409"/>
      <c r="AE113" s="409"/>
      <c r="AF113" s="409"/>
      <c r="AG113" s="409"/>
    </row>
    <row r="114" spans="1:33" s="87" customFormat="1" ht="12.6" customHeight="1" x14ac:dyDescent="0.25">
      <c r="A114" s="415"/>
      <c r="B114" s="417">
        <v>2019</v>
      </c>
      <c r="C114" s="413">
        <v>7</v>
      </c>
      <c r="D114" s="412">
        <v>158</v>
      </c>
      <c r="E114" s="412">
        <v>37</v>
      </c>
      <c r="F114" s="412">
        <v>118</v>
      </c>
      <c r="G114" s="412">
        <v>3</v>
      </c>
      <c r="H114" s="411" t="s">
        <v>78</v>
      </c>
      <c r="I114" s="416"/>
      <c r="J114" s="409"/>
      <c r="K114" s="409"/>
      <c r="L114" s="409"/>
      <c r="M114" s="409"/>
      <c r="N114" s="409"/>
      <c r="O114" s="409"/>
      <c r="P114" s="409"/>
      <c r="Q114" s="16"/>
      <c r="R114" s="16"/>
      <c r="S114" s="16"/>
      <c r="T114" s="16"/>
      <c r="U114" s="16"/>
      <c r="V114" s="16"/>
      <c r="W114" s="16"/>
      <c r="Z114" s="416"/>
      <c r="AA114" s="409"/>
      <c r="AB114" s="409"/>
      <c r="AC114" s="409"/>
      <c r="AD114" s="409"/>
      <c r="AE114" s="409"/>
      <c r="AF114" s="409"/>
      <c r="AG114" s="409"/>
    </row>
    <row r="115" spans="1:33" s="87" customFormat="1" ht="12.6" customHeight="1" x14ac:dyDescent="0.25">
      <c r="A115" s="415"/>
      <c r="B115" s="414">
        <v>2020</v>
      </c>
      <c r="C115" s="413">
        <v>7</v>
      </c>
      <c r="D115" s="412">
        <v>150</v>
      </c>
      <c r="E115" s="412">
        <v>37</v>
      </c>
      <c r="F115" s="412">
        <v>62</v>
      </c>
      <c r="G115" s="412">
        <v>3</v>
      </c>
      <c r="H115" s="411" t="s">
        <v>78</v>
      </c>
      <c r="I115" s="410"/>
      <c r="J115" s="409"/>
      <c r="K115" s="409"/>
      <c r="L115" s="409"/>
      <c r="M115" s="409"/>
      <c r="N115" s="409"/>
      <c r="O115" s="409"/>
      <c r="P115" s="409"/>
      <c r="Q115" s="16"/>
      <c r="R115" s="16"/>
      <c r="S115" s="16"/>
      <c r="T115" s="16"/>
      <c r="U115" s="16"/>
      <c r="V115" s="16"/>
      <c r="W115" s="16"/>
      <c r="Z115" s="410"/>
      <c r="AA115" s="409"/>
      <c r="AB115" s="409"/>
      <c r="AC115" s="409"/>
      <c r="AD115" s="409"/>
      <c r="AE115" s="409"/>
      <c r="AF115" s="409"/>
      <c r="AG115" s="409"/>
    </row>
    <row r="116" spans="1:33" s="87" customFormat="1" ht="12.6" customHeight="1" x14ac:dyDescent="0.25">
      <c r="A116" s="415"/>
      <c r="B116" s="414">
        <v>2021</v>
      </c>
      <c r="C116" s="413">
        <v>7</v>
      </c>
      <c r="D116" s="412">
        <v>154</v>
      </c>
      <c r="E116" s="412">
        <v>37</v>
      </c>
      <c r="F116" s="412">
        <v>117</v>
      </c>
      <c r="G116" s="412" t="s">
        <v>78</v>
      </c>
      <c r="H116" s="411" t="s">
        <v>78</v>
      </c>
      <c r="I116" s="410"/>
      <c r="J116" s="409"/>
      <c r="K116" s="409"/>
      <c r="L116" s="409"/>
      <c r="M116" s="409"/>
      <c r="N116" s="409"/>
      <c r="O116" s="409"/>
      <c r="P116" s="409"/>
      <c r="Q116" s="16"/>
      <c r="R116" s="16"/>
      <c r="S116" s="16"/>
      <c r="T116" s="16"/>
      <c r="U116" s="16"/>
      <c r="V116" s="16"/>
      <c r="W116" s="16"/>
      <c r="Z116" s="410"/>
      <c r="AA116" s="409"/>
      <c r="AB116" s="409"/>
      <c r="AC116" s="409"/>
      <c r="AD116" s="409"/>
      <c r="AE116" s="409"/>
      <c r="AF116" s="409"/>
      <c r="AG116" s="409"/>
    </row>
    <row r="117" spans="1:33" s="87" customFormat="1" ht="12.6" customHeight="1" x14ac:dyDescent="0.25">
      <c r="A117" s="403" t="s">
        <v>160</v>
      </c>
      <c r="B117" s="440">
        <v>2017</v>
      </c>
      <c r="C117" s="423">
        <v>12</v>
      </c>
      <c r="D117" s="422">
        <v>797</v>
      </c>
      <c r="E117" s="422">
        <v>335</v>
      </c>
      <c r="F117" s="422">
        <v>403</v>
      </c>
      <c r="G117" s="422" t="s">
        <v>78</v>
      </c>
      <c r="H117" s="421" t="s">
        <v>78</v>
      </c>
      <c r="I117" s="436"/>
      <c r="J117" s="409"/>
      <c r="K117" s="409"/>
      <c r="L117" s="409"/>
      <c r="M117" s="409"/>
      <c r="N117" s="409"/>
      <c r="O117" s="409"/>
      <c r="P117" s="409"/>
      <c r="Z117" s="436"/>
      <c r="AA117" s="409"/>
      <c r="AB117" s="409"/>
      <c r="AC117" s="409"/>
      <c r="AD117" s="409"/>
      <c r="AE117" s="409"/>
      <c r="AF117" s="409"/>
      <c r="AG117" s="409"/>
    </row>
    <row r="118" spans="1:33" s="87" customFormat="1" ht="12.6" customHeight="1" x14ac:dyDescent="0.25">
      <c r="A118" s="357"/>
      <c r="B118" s="435">
        <v>2018</v>
      </c>
      <c r="C118" s="413">
        <v>12</v>
      </c>
      <c r="D118" s="412">
        <v>790</v>
      </c>
      <c r="E118" s="412">
        <v>334</v>
      </c>
      <c r="F118" s="412">
        <v>397</v>
      </c>
      <c r="G118" s="412" t="s">
        <v>78</v>
      </c>
      <c r="H118" s="411" t="s">
        <v>78</v>
      </c>
      <c r="I118" s="434"/>
      <c r="J118" s="409"/>
      <c r="K118" s="409"/>
      <c r="L118" s="409"/>
      <c r="M118" s="409"/>
      <c r="N118" s="409"/>
      <c r="O118" s="409"/>
      <c r="P118" s="409"/>
      <c r="Z118" s="434"/>
      <c r="AA118" s="409"/>
      <c r="AB118" s="409"/>
      <c r="AC118" s="409"/>
      <c r="AD118" s="409"/>
      <c r="AE118" s="409"/>
      <c r="AF118" s="409"/>
      <c r="AG118" s="409"/>
    </row>
    <row r="119" spans="1:33" s="87" customFormat="1" ht="12.6" customHeight="1" x14ac:dyDescent="0.25">
      <c r="A119" s="357"/>
      <c r="B119" s="433">
        <v>2019</v>
      </c>
      <c r="C119" s="413">
        <v>13</v>
      </c>
      <c r="D119" s="412">
        <v>815</v>
      </c>
      <c r="E119" s="412">
        <v>334</v>
      </c>
      <c r="F119" s="412">
        <v>422</v>
      </c>
      <c r="G119" s="412" t="s">
        <v>78</v>
      </c>
      <c r="H119" s="411" t="s">
        <v>78</v>
      </c>
      <c r="I119" s="432"/>
      <c r="J119" s="409"/>
      <c r="K119" s="409"/>
      <c r="L119" s="409"/>
      <c r="M119" s="409"/>
      <c r="N119" s="409"/>
      <c r="O119" s="409"/>
      <c r="P119" s="409"/>
      <c r="Z119" s="432"/>
      <c r="AA119" s="409"/>
      <c r="AB119" s="409"/>
      <c r="AC119" s="409"/>
      <c r="AD119" s="409"/>
      <c r="AE119" s="409"/>
      <c r="AF119" s="409"/>
      <c r="AG119" s="409"/>
    </row>
    <row r="120" spans="1:33" s="87" customFormat="1" ht="12.6" customHeight="1" x14ac:dyDescent="0.25">
      <c r="A120" s="357"/>
      <c r="B120" s="431">
        <v>2020</v>
      </c>
      <c r="C120" s="413">
        <v>13</v>
      </c>
      <c r="D120" s="412">
        <v>758</v>
      </c>
      <c r="E120" s="412">
        <v>330</v>
      </c>
      <c r="F120" s="412">
        <v>370</v>
      </c>
      <c r="G120" s="412" t="s">
        <v>78</v>
      </c>
      <c r="H120" s="411" t="s">
        <v>78</v>
      </c>
      <c r="I120" s="427"/>
      <c r="J120" s="409"/>
      <c r="K120" s="409"/>
      <c r="L120" s="409"/>
      <c r="M120" s="409"/>
      <c r="N120" s="409"/>
      <c r="O120" s="409"/>
      <c r="P120" s="409"/>
      <c r="Z120" s="427"/>
      <c r="AA120" s="409"/>
      <c r="AB120" s="409"/>
      <c r="AC120" s="409"/>
      <c r="AD120" s="409"/>
      <c r="AE120" s="409"/>
      <c r="AF120" s="409"/>
      <c r="AG120" s="409"/>
    </row>
    <row r="121" spans="1:33" s="87" customFormat="1" ht="12.6" customHeight="1" x14ac:dyDescent="0.25">
      <c r="A121" s="357"/>
      <c r="B121" s="431">
        <v>2021</v>
      </c>
      <c r="C121" s="413">
        <v>13</v>
      </c>
      <c r="D121" s="412">
        <v>722</v>
      </c>
      <c r="E121" s="412">
        <v>329</v>
      </c>
      <c r="F121" s="412">
        <v>334</v>
      </c>
      <c r="G121" s="412" t="s">
        <v>78</v>
      </c>
      <c r="H121" s="411" t="s">
        <v>78</v>
      </c>
      <c r="I121" s="427"/>
      <c r="J121" s="409"/>
      <c r="K121" s="409"/>
      <c r="L121" s="409"/>
      <c r="M121" s="409"/>
      <c r="N121" s="409"/>
      <c r="O121" s="409"/>
      <c r="P121" s="409"/>
      <c r="Z121" s="427"/>
      <c r="AA121" s="409"/>
      <c r="AB121" s="409"/>
      <c r="AC121" s="409"/>
      <c r="AD121" s="409"/>
      <c r="AE121" s="409"/>
      <c r="AF121" s="409"/>
      <c r="AG121" s="409"/>
    </row>
    <row r="122" spans="1:33" s="87" customFormat="1" ht="12.6" customHeight="1" x14ac:dyDescent="0.25">
      <c r="A122" s="403" t="s">
        <v>159</v>
      </c>
      <c r="B122" s="440">
        <v>2017</v>
      </c>
      <c r="C122" s="423">
        <v>9</v>
      </c>
      <c r="D122" s="422">
        <v>481</v>
      </c>
      <c r="E122" s="422">
        <v>40</v>
      </c>
      <c r="F122" s="422">
        <v>169</v>
      </c>
      <c r="G122" s="422" t="s">
        <v>78</v>
      </c>
      <c r="H122" s="421" t="s">
        <v>78</v>
      </c>
      <c r="I122" s="436"/>
      <c r="J122" s="409"/>
      <c r="K122" s="409"/>
      <c r="L122" s="409"/>
      <c r="M122" s="409"/>
      <c r="N122" s="409"/>
      <c r="O122" s="409"/>
      <c r="P122" s="409"/>
      <c r="Z122" s="436"/>
      <c r="AA122" s="409"/>
      <c r="AB122" s="409"/>
      <c r="AC122" s="409"/>
      <c r="AD122" s="409"/>
      <c r="AE122" s="409"/>
      <c r="AF122" s="409"/>
      <c r="AG122" s="409"/>
    </row>
    <row r="123" spans="1:33" s="87" customFormat="1" ht="12.6" customHeight="1" x14ac:dyDescent="0.25">
      <c r="A123" s="357"/>
      <c r="B123" s="435">
        <v>2018</v>
      </c>
      <c r="C123" s="413">
        <v>9</v>
      </c>
      <c r="D123" s="412">
        <v>481</v>
      </c>
      <c r="E123" s="412">
        <v>80</v>
      </c>
      <c r="F123" s="412">
        <v>170</v>
      </c>
      <c r="G123" s="412" t="s">
        <v>78</v>
      </c>
      <c r="H123" s="411" t="s">
        <v>78</v>
      </c>
      <c r="I123" s="434"/>
      <c r="J123" s="409"/>
      <c r="K123" s="409"/>
      <c r="L123" s="409"/>
      <c r="M123" s="409"/>
      <c r="N123" s="409"/>
      <c r="O123" s="409"/>
      <c r="P123" s="409"/>
      <c r="Z123" s="434"/>
      <c r="AA123" s="409"/>
      <c r="AB123" s="409"/>
      <c r="AC123" s="409"/>
      <c r="AD123" s="409"/>
      <c r="AE123" s="409"/>
      <c r="AF123" s="409"/>
      <c r="AG123" s="409"/>
    </row>
    <row r="124" spans="1:33" s="87" customFormat="1" ht="12.6" customHeight="1" x14ac:dyDescent="0.25">
      <c r="A124" s="357"/>
      <c r="B124" s="433">
        <v>2019</v>
      </c>
      <c r="C124" s="413">
        <v>9</v>
      </c>
      <c r="D124" s="412">
        <v>467</v>
      </c>
      <c r="E124" s="412">
        <v>80</v>
      </c>
      <c r="F124" s="412">
        <v>160</v>
      </c>
      <c r="G124" s="412" t="s">
        <v>78</v>
      </c>
      <c r="H124" s="411" t="s">
        <v>78</v>
      </c>
      <c r="I124" s="432"/>
      <c r="J124" s="409"/>
      <c r="K124" s="409"/>
      <c r="L124" s="409"/>
      <c r="M124" s="409"/>
      <c r="N124" s="409"/>
      <c r="O124" s="409"/>
      <c r="P124" s="409"/>
      <c r="Z124" s="432"/>
      <c r="AA124" s="409"/>
      <c r="AB124" s="409"/>
      <c r="AC124" s="409"/>
      <c r="AD124" s="409"/>
      <c r="AE124" s="409"/>
      <c r="AF124" s="409"/>
      <c r="AG124" s="409"/>
    </row>
    <row r="125" spans="1:33" s="87" customFormat="1" ht="12.6" customHeight="1" x14ac:dyDescent="0.25">
      <c r="A125" s="357"/>
      <c r="B125" s="431">
        <v>2020</v>
      </c>
      <c r="C125" s="413">
        <v>9</v>
      </c>
      <c r="D125" s="412">
        <v>467</v>
      </c>
      <c r="E125" s="412">
        <v>40</v>
      </c>
      <c r="F125" s="412">
        <v>160</v>
      </c>
      <c r="G125" s="412" t="s">
        <v>78</v>
      </c>
      <c r="H125" s="411" t="s">
        <v>78</v>
      </c>
      <c r="I125" s="427"/>
      <c r="J125" s="409"/>
      <c r="K125" s="409"/>
      <c r="L125" s="409"/>
      <c r="M125" s="409"/>
      <c r="N125" s="409"/>
      <c r="O125" s="409"/>
      <c r="P125" s="409"/>
      <c r="Z125" s="427"/>
      <c r="AA125" s="409"/>
      <c r="AB125" s="409"/>
      <c r="AC125" s="409"/>
      <c r="AD125" s="409"/>
      <c r="AE125" s="409"/>
      <c r="AF125" s="409"/>
      <c r="AG125" s="409"/>
    </row>
    <row r="126" spans="1:33" s="87" customFormat="1" ht="12.6" customHeight="1" x14ac:dyDescent="0.25">
      <c r="A126" s="357"/>
      <c r="B126" s="431">
        <v>2021</v>
      </c>
      <c r="C126" s="413">
        <v>8</v>
      </c>
      <c r="D126" s="412">
        <v>464</v>
      </c>
      <c r="E126" s="412" t="s">
        <v>97</v>
      </c>
      <c r="F126" s="412">
        <v>130</v>
      </c>
      <c r="G126" s="412" t="s">
        <v>78</v>
      </c>
      <c r="H126" s="411">
        <v>30</v>
      </c>
      <c r="I126" s="427"/>
      <c r="J126" s="409"/>
      <c r="K126" s="409"/>
      <c r="L126" s="409"/>
      <c r="M126" s="409"/>
      <c r="N126" s="409"/>
      <c r="O126" s="409"/>
      <c r="P126" s="409"/>
      <c r="Z126" s="427"/>
      <c r="AA126" s="409"/>
      <c r="AB126" s="409"/>
      <c r="AC126" s="409"/>
      <c r="AD126" s="409"/>
      <c r="AE126" s="409"/>
      <c r="AF126" s="409"/>
      <c r="AG126" s="409"/>
    </row>
    <row r="127" spans="1:33" s="87" customFormat="1" ht="12.6" customHeight="1" x14ac:dyDescent="0.25">
      <c r="A127" s="403" t="s">
        <v>158</v>
      </c>
      <c r="B127" s="440">
        <v>2017</v>
      </c>
      <c r="C127" s="423">
        <v>24</v>
      </c>
      <c r="D127" s="422">
        <v>693</v>
      </c>
      <c r="E127" s="422">
        <v>239</v>
      </c>
      <c r="F127" s="422">
        <v>280</v>
      </c>
      <c r="G127" s="422" t="s">
        <v>78</v>
      </c>
      <c r="H127" s="421" t="s">
        <v>78</v>
      </c>
      <c r="I127" s="436"/>
      <c r="J127" s="409"/>
      <c r="K127" s="409"/>
      <c r="L127" s="409"/>
      <c r="M127" s="409"/>
      <c r="N127" s="409"/>
      <c r="O127" s="409"/>
      <c r="P127" s="409"/>
      <c r="Z127" s="436"/>
      <c r="AA127" s="409"/>
      <c r="AB127" s="409"/>
      <c r="AC127" s="409"/>
      <c r="AD127" s="409"/>
      <c r="AE127" s="409"/>
      <c r="AF127" s="409"/>
      <c r="AG127" s="409"/>
    </row>
    <row r="128" spans="1:33" s="87" customFormat="1" ht="12.6" customHeight="1" x14ac:dyDescent="0.25">
      <c r="A128" s="460"/>
      <c r="B128" s="435">
        <v>2018</v>
      </c>
      <c r="C128" s="413">
        <v>22</v>
      </c>
      <c r="D128" s="412">
        <v>652</v>
      </c>
      <c r="E128" s="412">
        <v>207</v>
      </c>
      <c r="F128" s="412">
        <v>263</v>
      </c>
      <c r="G128" s="412" t="s">
        <v>78</v>
      </c>
      <c r="H128" s="411" t="s">
        <v>78</v>
      </c>
      <c r="I128" s="434"/>
      <c r="J128" s="409"/>
      <c r="K128" s="409"/>
      <c r="L128" s="409"/>
      <c r="M128" s="409"/>
      <c r="N128" s="409"/>
      <c r="O128" s="409"/>
      <c r="P128" s="409"/>
      <c r="Z128" s="434"/>
      <c r="AA128" s="409"/>
      <c r="AB128" s="409"/>
      <c r="AC128" s="409"/>
      <c r="AD128" s="409"/>
      <c r="AE128" s="409"/>
      <c r="AF128" s="409"/>
      <c r="AG128" s="409"/>
    </row>
    <row r="129" spans="1:33" s="87" customFormat="1" ht="12.6" customHeight="1" x14ac:dyDescent="0.25">
      <c r="A129" s="357"/>
      <c r="B129" s="433">
        <v>2019</v>
      </c>
      <c r="C129" s="413">
        <v>20</v>
      </c>
      <c r="D129" s="412">
        <v>628</v>
      </c>
      <c r="E129" s="412">
        <v>207</v>
      </c>
      <c r="F129" s="412">
        <v>256</v>
      </c>
      <c r="G129" s="412" t="s">
        <v>78</v>
      </c>
      <c r="H129" s="411" t="s">
        <v>78</v>
      </c>
      <c r="I129" s="432"/>
      <c r="J129" s="409"/>
      <c r="K129" s="409"/>
      <c r="L129" s="409"/>
      <c r="M129" s="409"/>
      <c r="N129" s="409"/>
      <c r="O129" s="409"/>
      <c r="P129" s="409"/>
      <c r="Z129" s="432"/>
      <c r="AA129" s="409"/>
      <c r="AB129" s="409"/>
      <c r="AC129" s="409"/>
      <c r="AD129" s="409"/>
      <c r="AE129" s="409"/>
      <c r="AF129" s="409"/>
      <c r="AG129" s="409"/>
    </row>
    <row r="130" spans="1:33" s="87" customFormat="1" ht="12.6" customHeight="1" x14ac:dyDescent="0.25">
      <c r="A130" s="357"/>
      <c r="B130" s="431">
        <v>2020</v>
      </c>
      <c r="C130" s="413">
        <v>19</v>
      </c>
      <c r="D130" s="412">
        <v>612</v>
      </c>
      <c r="E130" s="412">
        <v>203</v>
      </c>
      <c r="F130" s="412">
        <v>242</v>
      </c>
      <c r="G130" s="412" t="s">
        <v>78</v>
      </c>
      <c r="H130" s="411" t="s">
        <v>78</v>
      </c>
      <c r="I130" s="427"/>
      <c r="J130" s="409"/>
      <c r="K130" s="409"/>
      <c r="L130" s="409"/>
      <c r="M130" s="409"/>
      <c r="N130" s="409"/>
      <c r="O130" s="409"/>
      <c r="P130" s="409"/>
      <c r="Z130" s="427"/>
      <c r="AA130" s="409"/>
      <c r="AB130" s="409"/>
      <c r="AC130" s="409"/>
      <c r="AD130" s="409"/>
      <c r="AE130" s="409"/>
      <c r="AF130" s="409"/>
      <c r="AG130" s="409"/>
    </row>
    <row r="131" spans="1:33" s="87" customFormat="1" ht="12.6" customHeight="1" x14ac:dyDescent="0.25">
      <c r="A131" s="357"/>
      <c r="B131" s="431">
        <v>2021</v>
      </c>
      <c r="C131" s="413">
        <v>20</v>
      </c>
      <c r="D131" s="412">
        <v>644</v>
      </c>
      <c r="E131" s="412">
        <v>203</v>
      </c>
      <c r="F131" s="412">
        <v>276</v>
      </c>
      <c r="G131" s="412" t="s">
        <v>78</v>
      </c>
      <c r="H131" s="411" t="s">
        <v>78</v>
      </c>
      <c r="I131" s="427"/>
      <c r="J131" s="409"/>
      <c r="K131" s="409"/>
      <c r="L131" s="409"/>
      <c r="M131" s="409"/>
      <c r="N131" s="409"/>
      <c r="O131" s="409"/>
      <c r="P131" s="409"/>
      <c r="Z131" s="427"/>
      <c r="AA131" s="409"/>
      <c r="AB131" s="409"/>
      <c r="AC131" s="409"/>
      <c r="AD131" s="409"/>
      <c r="AE131" s="409"/>
      <c r="AF131" s="409"/>
      <c r="AG131" s="409"/>
    </row>
    <row r="132" spans="1:33" s="87" customFormat="1" ht="12.6" customHeight="1" x14ac:dyDescent="0.25">
      <c r="A132" s="403" t="s">
        <v>157</v>
      </c>
      <c r="B132" s="440">
        <v>2017</v>
      </c>
      <c r="C132" s="423">
        <v>16</v>
      </c>
      <c r="D132" s="422">
        <v>403</v>
      </c>
      <c r="E132" s="422">
        <v>190</v>
      </c>
      <c r="F132" s="422">
        <v>151</v>
      </c>
      <c r="G132" s="422" t="s">
        <v>78</v>
      </c>
      <c r="H132" s="421" t="s">
        <v>78</v>
      </c>
      <c r="I132" s="436"/>
      <c r="J132" s="409"/>
      <c r="K132" s="409"/>
      <c r="L132" s="409"/>
      <c r="M132" s="409"/>
      <c r="N132" s="409"/>
      <c r="O132" s="409"/>
      <c r="P132" s="409"/>
      <c r="Z132" s="436"/>
      <c r="AA132" s="409"/>
      <c r="AB132" s="409"/>
      <c r="AC132" s="409"/>
      <c r="AD132" s="409"/>
      <c r="AE132" s="409"/>
      <c r="AF132" s="409"/>
      <c r="AG132" s="409"/>
    </row>
    <row r="133" spans="1:33" s="87" customFormat="1" ht="12.6" customHeight="1" x14ac:dyDescent="0.25">
      <c r="A133" s="357"/>
      <c r="B133" s="435">
        <v>2018</v>
      </c>
      <c r="C133" s="413">
        <v>13</v>
      </c>
      <c r="D133" s="412">
        <v>430</v>
      </c>
      <c r="E133" s="412">
        <v>241</v>
      </c>
      <c r="F133" s="412">
        <v>138</v>
      </c>
      <c r="G133" s="412" t="s">
        <v>78</v>
      </c>
      <c r="H133" s="411" t="s">
        <v>78</v>
      </c>
      <c r="I133" s="434"/>
      <c r="J133" s="409"/>
      <c r="K133" s="409"/>
      <c r="L133" s="409"/>
      <c r="M133" s="409"/>
      <c r="N133" s="409"/>
      <c r="O133" s="409"/>
      <c r="P133" s="409"/>
      <c r="Z133" s="434"/>
      <c r="AA133" s="409"/>
      <c r="AB133" s="409"/>
      <c r="AC133" s="409"/>
      <c r="AD133" s="409"/>
      <c r="AE133" s="409"/>
      <c r="AF133" s="409"/>
      <c r="AG133" s="409"/>
    </row>
    <row r="134" spans="1:33" s="87" customFormat="1" ht="12.6" customHeight="1" x14ac:dyDescent="0.25">
      <c r="A134" s="357"/>
      <c r="B134" s="433">
        <v>2019</v>
      </c>
      <c r="C134" s="413">
        <v>12</v>
      </c>
      <c r="D134" s="412">
        <v>334</v>
      </c>
      <c r="E134" s="412">
        <v>142</v>
      </c>
      <c r="F134" s="412">
        <v>138</v>
      </c>
      <c r="G134" s="412" t="s">
        <v>78</v>
      </c>
      <c r="H134" s="411" t="s">
        <v>78</v>
      </c>
      <c r="I134" s="432"/>
      <c r="J134" s="409"/>
      <c r="K134" s="409"/>
      <c r="L134" s="409"/>
      <c r="M134" s="409"/>
      <c r="N134" s="409"/>
      <c r="O134" s="409"/>
      <c r="P134" s="409"/>
      <c r="Z134" s="432"/>
      <c r="AA134" s="409"/>
      <c r="AB134" s="409"/>
      <c r="AC134" s="409"/>
      <c r="AD134" s="409"/>
      <c r="AE134" s="409"/>
      <c r="AF134" s="409"/>
      <c r="AG134" s="409"/>
    </row>
    <row r="135" spans="1:33" s="87" customFormat="1" ht="12.6" customHeight="1" x14ac:dyDescent="0.25">
      <c r="A135" s="357"/>
      <c r="B135" s="431">
        <v>2020</v>
      </c>
      <c r="C135" s="413">
        <v>13</v>
      </c>
      <c r="D135" s="412">
        <v>371</v>
      </c>
      <c r="E135" s="412">
        <v>189</v>
      </c>
      <c r="F135" s="412">
        <v>127</v>
      </c>
      <c r="G135" s="412" t="s">
        <v>78</v>
      </c>
      <c r="H135" s="411">
        <v>10</v>
      </c>
      <c r="I135" s="427"/>
      <c r="J135" s="409"/>
      <c r="K135" s="409"/>
      <c r="L135" s="409"/>
      <c r="M135" s="409"/>
      <c r="N135" s="409"/>
      <c r="O135" s="409"/>
      <c r="P135" s="409"/>
      <c r="Z135" s="427"/>
      <c r="AA135" s="409"/>
      <c r="AB135" s="409"/>
      <c r="AC135" s="409"/>
      <c r="AD135" s="409"/>
      <c r="AE135" s="409"/>
      <c r="AF135" s="409"/>
      <c r="AG135" s="409"/>
    </row>
    <row r="136" spans="1:33" s="87" customFormat="1" ht="12.6" customHeight="1" x14ac:dyDescent="0.25">
      <c r="A136" s="357"/>
      <c r="B136" s="431">
        <v>2021</v>
      </c>
      <c r="C136" s="413">
        <v>14</v>
      </c>
      <c r="D136" s="412">
        <v>415</v>
      </c>
      <c r="E136" s="412">
        <v>223</v>
      </c>
      <c r="F136" s="412">
        <v>137</v>
      </c>
      <c r="G136" s="412" t="s">
        <v>78</v>
      </c>
      <c r="H136" s="411">
        <v>10</v>
      </c>
      <c r="I136" s="427"/>
      <c r="J136" s="409"/>
      <c r="K136" s="409"/>
      <c r="L136" s="409"/>
      <c r="M136" s="409"/>
      <c r="N136" s="409"/>
      <c r="O136" s="409"/>
      <c r="P136" s="409"/>
      <c r="Z136" s="427"/>
      <c r="AA136" s="409"/>
      <c r="AB136" s="409"/>
      <c r="AC136" s="409"/>
      <c r="AD136" s="409"/>
      <c r="AE136" s="409"/>
      <c r="AF136" s="409"/>
      <c r="AG136" s="409"/>
    </row>
    <row r="137" spans="1:33" s="87" customFormat="1" ht="12.6" customHeight="1" x14ac:dyDescent="0.25">
      <c r="A137" s="403" t="s">
        <v>156</v>
      </c>
      <c r="B137" s="440">
        <v>2017</v>
      </c>
      <c r="C137" s="423">
        <v>15</v>
      </c>
      <c r="D137" s="422">
        <v>713</v>
      </c>
      <c r="E137" s="422">
        <v>317</v>
      </c>
      <c r="F137" s="422">
        <v>313</v>
      </c>
      <c r="G137" s="422" t="s">
        <v>78</v>
      </c>
      <c r="H137" s="421" t="s">
        <v>78</v>
      </c>
      <c r="I137" s="436"/>
      <c r="J137" s="409"/>
      <c r="K137" s="409"/>
      <c r="L137" s="409"/>
      <c r="M137" s="409"/>
      <c r="N137" s="409"/>
      <c r="O137" s="409"/>
      <c r="P137" s="409"/>
      <c r="Z137" s="436"/>
      <c r="AA137" s="409"/>
      <c r="AB137" s="409"/>
      <c r="AC137" s="409"/>
      <c r="AD137" s="409"/>
      <c r="AE137" s="409"/>
      <c r="AF137" s="409"/>
      <c r="AG137" s="409"/>
    </row>
    <row r="138" spans="1:33" s="87" customFormat="1" ht="12.6" customHeight="1" x14ac:dyDescent="0.25">
      <c r="A138" s="357"/>
      <c r="B138" s="435">
        <v>2018</v>
      </c>
      <c r="C138" s="413">
        <v>14</v>
      </c>
      <c r="D138" s="412">
        <v>787</v>
      </c>
      <c r="E138" s="412">
        <v>353</v>
      </c>
      <c r="F138" s="412">
        <v>383</v>
      </c>
      <c r="G138" s="412" t="s">
        <v>78</v>
      </c>
      <c r="H138" s="411" t="s">
        <v>78</v>
      </c>
      <c r="I138" s="434"/>
      <c r="J138" s="409"/>
      <c r="K138" s="409"/>
      <c r="L138" s="409"/>
      <c r="M138" s="409"/>
      <c r="N138" s="409"/>
      <c r="O138" s="409"/>
      <c r="P138" s="409"/>
      <c r="Z138" s="434"/>
      <c r="AA138" s="409"/>
      <c r="AB138" s="409"/>
      <c r="AC138" s="409"/>
      <c r="AD138" s="409"/>
      <c r="AE138" s="409"/>
      <c r="AF138" s="409"/>
      <c r="AG138" s="409"/>
    </row>
    <row r="139" spans="1:33" s="87" customFormat="1" ht="12.6" customHeight="1" x14ac:dyDescent="0.25">
      <c r="A139" s="357"/>
      <c r="B139" s="433">
        <v>2019</v>
      </c>
      <c r="C139" s="413">
        <v>14</v>
      </c>
      <c r="D139" s="412">
        <v>767</v>
      </c>
      <c r="E139" s="412">
        <v>353</v>
      </c>
      <c r="F139" s="412">
        <v>361</v>
      </c>
      <c r="G139" s="412" t="s">
        <v>78</v>
      </c>
      <c r="H139" s="411" t="s">
        <v>78</v>
      </c>
      <c r="I139" s="432"/>
      <c r="J139" s="409"/>
      <c r="K139" s="409"/>
      <c r="L139" s="409"/>
      <c r="M139" s="409"/>
      <c r="N139" s="409"/>
      <c r="O139" s="409"/>
      <c r="P139" s="409"/>
      <c r="Z139" s="432"/>
      <c r="AA139" s="409"/>
      <c r="AB139" s="409"/>
      <c r="AC139" s="409"/>
      <c r="AD139" s="409"/>
      <c r="AE139" s="409"/>
      <c r="AF139" s="409"/>
      <c r="AG139" s="409"/>
    </row>
    <row r="140" spans="1:33" s="87" customFormat="1" ht="12.6" customHeight="1" x14ac:dyDescent="0.25">
      <c r="A140" s="357"/>
      <c r="B140" s="431">
        <v>2020</v>
      </c>
      <c r="C140" s="413">
        <v>15</v>
      </c>
      <c r="D140" s="412">
        <v>790</v>
      </c>
      <c r="E140" s="412">
        <v>356</v>
      </c>
      <c r="F140" s="412">
        <v>355</v>
      </c>
      <c r="G140" s="412" t="s">
        <v>78</v>
      </c>
      <c r="H140" s="411">
        <v>26</v>
      </c>
      <c r="I140" s="427"/>
      <c r="J140" s="409"/>
      <c r="K140" s="409"/>
      <c r="L140" s="409"/>
      <c r="M140" s="409"/>
      <c r="N140" s="409"/>
      <c r="O140" s="409"/>
      <c r="P140" s="409"/>
      <c r="Z140" s="427"/>
      <c r="AA140" s="409"/>
      <c r="AB140" s="409"/>
      <c r="AC140" s="409"/>
      <c r="AD140" s="409"/>
      <c r="AE140" s="409"/>
      <c r="AF140" s="409"/>
      <c r="AG140" s="409"/>
    </row>
    <row r="141" spans="1:33" s="87" customFormat="1" ht="12.6" customHeight="1" x14ac:dyDescent="0.25">
      <c r="A141" s="357"/>
      <c r="B141" s="431">
        <v>2021</v>
      </c>
      <c r="C141" s="413">
        <v>16</v>
      </c>
      <c r="D141" s="412">
        <v>821</v>
      </c>
      <c r="E141" s="412">
        <v>349</v>
      </c>
      <c r="F141" s="412">
        <v>393</v>
      </c>
      <c r="G141" s="412" t="s">
        <v>78</v>
      </c>
      <c r="H141" s="411">
        <v>26</v>
      </c>
      <c r="I141" s="427"/>
      <c r="J141" s="409"/>
      <c r="K141" s="409"/>
      <c r="L141" s="409"/>
      <c r="M141" s="409"/>
      <c r="N141" s="409"/>
      <c r="O141" s="409"/>
      <c r="P141" s="409"/>
      <c r="Z141" s="427"/>
      <c r="AA141" s="409"/>
      <c r="AB141" s="409"/>
      <c r="AC141" s="409"/>
      <c r="AD141" s="409"/>
      <c r="AE141" s="409"/>
      <c r="AF141" s="409"/>
      <c r="AG141" s="409"/>
    </row>
    <row r="142" spans="1:33" s="87" customFormat="1" ht="12.6" customHeight="1" x14ac:dyDescent="0.25">
      <c r="A142" s="403" t="s">
        <v>155</v>
      </c>
      <c r="B142" s="440">
        <v>2017</v>
      </c>
      <c r="C142" s="423">
        <v>27</v>
      </c>
      <c r="D142" s="422">
        <v>1152</v>
      </c>
      <c r="E142" s="422">
        <v>656</v>
      </c>
      <c r="F142" s="422">
        <v>275</v>
      </c>
      <c r="G142" s="422">
        <v>65</v>
      </c>
      <c r="H142" s="421" t="s">
        <v>78</v>
      </c>
      <c r="I142" s="436"/>
      <c r="J142" s="409"/>
      <c r="K142" s="409"/>
      <c r="L142" s="409"/>
      <c r="M142" s="409"/>
      <c r="N142" s="409"/>
      <c r="O142" s="409"/>
      <c r="P142" s="409"/>
      <c r="Z142" s="436"/>
      <c r="AA142" s="409"/>
      <c r="AB142" s="409"/>
      <c r="AC142" s="409"/>
      <c r="AD142" s="409"/>
      <c r="AE142" s="409"/>
      <c r="AF142" s="409"/>
      <c r="AG142" s="409"/>
    </row>
    <row r="143" spans="1:33" s="87" customFormat="1" ht="12.6" customHeight="1" x14ac:dyDescent="0.25">
      <c r="A143" s="357"/>
      <c r="B143" s="435">
        <v>2018</v>
      </c>
      <c r="C143" s="413">
        <v>31</v>
      </c>
      <c r="D143" s="412">
        <v>1192</v>
      </c>
      <c r="E143" s="412">
        <v>653</v>
      </c>
      <c r="F143" s="412">
        <v>267</v>
      </c>
      <c r="G143" s="412">
        <v>65</v>
      </c>
      <c r="H143" s="411" t="s">
        <v>78</v>
      </c>
      <c r="I143" s="434"/>
      <c r="J143" s="409"/>
      <c r="K143" s="409"/>
      <c r="L143" s="409"/>
      <c r="M143" s="409"/>
      <c r="N143" s="409"/>
      <c r="O143" s="409"/>
      <c r="P143" s="409"/>
      <c r="Z143" s="434"/>
      <c r="AA143" s="409"/>
      <c r="AB143" s="409"/>
      <c r="AC143" s="409"/>
      <c r="AD143" s="409"/>
      <c r="AE143" s="409"/>
      <c r="AF143" s="409"/>
      <c r="AG143" s="409"/>
    </row>
    <row r="144" spans="1:33" s="87" customFormat="1" ht="12.6" customHeight="1" x14ac:dyDescent="0.25">
      <c r="A144" s="357"/>
      <c r="B144" s="433">
        <v>2019</v>
      </c>
      <c r="C144" s="413">
        <v>34</v>
      </c>
      <c r="D144" s="412">
        <v>1318</v>
      </c>
      <c r="E144" s="412">
        <v>759</v>
      </c>
      <c r="F144" s="412">
        <v>265</v>
      </c>
      <c r="G144" s="412">
        <v>67</v>
      </c>
      <c r="H144" s="411" t="s">
        <v>78</v>
      </c>
      <c r="I144" s="432"/>
      <c r="J144" s="409"/>
      <c r="K144" s="409"/>
      <c r="L144" s="409"/>
      <c r="M144" s="409"/>
      <c r="N144" s="409"/>
      <c r="O144" s="409"/>
      <c r="P144" s="409"/>
      <c r="Z144" s="432"/>
      <c r="AA144" s="409"/>
      <c r="AB144" s="409"/>
      <c r="AC144" s="409"/>
      <c r="AD144" s="409"/>
      <c r="AE144" s="409"/>
      <c r="AF144" s="409"/>
      <c r="AG144" s="409"/>
    </row>
    <row r="145" spans="1:33" s="87" customFormat="1" ht="12.6" customHeight="1" x14ac:dyDescent="0.25">
      <c r="A145" s="357"/>
      <c r="B145" s="431">
        <v>2020</v>
      </c>
      <c r="C145" s="413">
        <v>32</v>
      </c>
      <c r="D145" s="412">
        <v>1261</v>
      </c>
      <c r="E145" s="412">
        <v>762</v>
      </c>
      <c r="F145" s="412">
        <v>265</v>
      </c>
      <c r="G145" s="412">
        <v>69</v>
      </c>
      <c r="H145" s="411">
        <v>33</v>
      </c>
      <c r="I145" s="427"/>
      <c r="J145" s="409"/>
      <c r="K145" s="409"/>
      <c r="L145" s="409"/>
      <c r="M145" s="409"/>
      <c r="N145" s="409"/>
      <c r="O145" s="409"/>
      <c r="P145" s="409"/>
      <c r="Z145" s="427"/>
      <c r="AA145" s="409"/>
      <c r="AB145" s="409"/>
      <c r="AC145" s="409"/>
      <c r="AD145" s="409"/>
      <c r="AE145" s="409"/>
      <c r="AF145" s="409"/>
      <c r="AG145" s="409"/>
    </row>
    <row r="146" spans="1:33" s="87" customFormat="1" ht="12.6" customHeight="1" x14ac:dyDescent="0.25">
      <c r="A146" s="357"/>
      <c r="B146" s="431">
        <v>2021</v>
      </c>
      <c r="C146" s="413">
        <v>30</v>
      </c>
      <c r="D146" s="412">
        <v>1232</v>
      </c>
      <c r="E146" s="412">
        <v>754</v>
      </c>
      <c r="F146" s="412">
        <v>263</v>
      </c>
      <c r="G146" s="412">
        <v>40</v>
      </c>
      <c r="H146" s="411">
        <v>34</v>
      </c>
      <c r="I146" s="427"/>
      <c r="J146" s="409"/>
      <c r="K146" s="409"/>
      <c r="L146" s="409"/>
      <c r="M146" s="409"/>
      <c r="N146" s="409"/>
      <c r="O146" s="409"/>
      <c r="P146" s="409"/>
      <c r="Z146" s="427"/>
      <c r="AA146" s="409"/>
      <c r="AB146" s="409"/>
      <c r="AC146" s="409"/>
      <c r="AD146" s="409"/>
      <c r="AE146" s="409"/>
      <c r="AF146" s="409"/>
      <c r="AG146" s="409"/>
    </row>
    <row r="147" spans="1:33" s="87" customFormat="1" ht="12.6" customHeight="1" x14ac:dyDescent="0.25">
      <c r="A147" s="403" t="s">
        <v>154</v>
      </c>
      <c r="B147" s="440">
        <v>2017</v>
      </c>
      <c r="C147" s="423">
        <v>11</v>
      </c>
      <c r="D147" s="422">
        <v>402</v>
      </c>
      <c r="E147" s="422">
        <v>120</v>
      </c>
      <c r="F147" s="422">
        <v>265</v>
      </c>
      <c r="G147" s="422" t="s">
        <v>78</v>
      </c>
      <c r="H147" s="421" t="s">
        <v>78</v>
      </c>
      <c r="I147" s="436"/>
      <c r="J147" s="409"/>
      <c r="K147" s="409"/>
      <c r="L147" s="409"/>
      <c r="M147" s="409"/>
      <c r="N147" s="409"/>
      <c r="O147" s="409"/>
      <c r="P147" s="409"/>
      <c r="Z147" s="436"/>
      <c r="AA147" s="409"/>
      <c r="AB147" s="409"/>
      <c r="AC147" s="409"/>
      <c r="AD147" s="409"/>
      <c r="AE147" s="409"/>
      <c r="AF147" s="409"/>
      <c r="AG147" s="409"/>
    </row>
    <row r="148" spans="1:33" s="87" customFormat="1" ht="12.6" customHeight="1" x14ac:dyDescent="0.25">
      <c r="A148" s="357"/>
      <c r="B148" s="435">
        <v>2018</v>
      </c>
      <c r="C148" s="413">
        <v>10</v>
      </c>
      <c r="D148" s="412">
        <v>407</v>
      </c>
      <c r="E148" s="412">
        <v>120</v>
      </c>
      <c r="F148" s="412">
        <v>262</v>
      </c>
      <c r="G148" s="412" t="s">
        <v>78</v>
      </c>
      <c r="H148" s="411" t="s">
        <v>78</v>
      </c>
      <c r="I148" s="434"/>
      <c r="J148" s="409"/>
      <c r="K148" s="409"/>
      <c r="L148" s="409"/>
      <c r="M148" s="409"/>
      <c r="N148" s="409"/>
      <c r="O148" s="409"/>
      <c r="P148" s="409"/>
      <c r="Z148" s="434"/>
      <c r="AA148" s="409"/>
      <c r="AB148" s="409"/>
      <c r="AC148" s="409"/>
      <c r="AD148" s="409"/>
      <c r="AE148" s="409"/>
      <c r="AF148" s="409"/>
      <c r="AG148" s="409"/>
    </row>
    <row r="149" spans="1:33" s="87" customFormat="1" ht="12.6" customHeight="1" x14ac:dyDescent="0.25">
      <c r="A149" s="357"/>
      <c r="B149" s="433">
        <v>2019</v>
      </c>
      <c r="C149" s="413">
        <v>11</v>
      </c>
      <c r="D149" s="412">
        <v>465</v>
      </c>
      <c r="E149" s="412">
        <v>166</v>
      </c>
      <c r="F149" s="412">
        <v>275</v>
      </c>
      <c r="G149" s="412" t="s">
        <v>78</v>
      </c>
      <c r="H149" s="411" t="s">
        <v>78</v>
      </c>
      <c r="I149" s="432"/>
      <c r="J149" s="409"/>
      <c r="K149" s="409"/>
      <c r="L149" s="409"/>
      <c r="M149" s="409"/>
      <c r="N149" s="409"/>
      <c r="O149" s="409"/>
      <c r="P149" s="409"/>
      <c r="Z149" s="432"/>
      <c r="AA149" s="409"/>
      <c r="AB149" s="409"/>
      <c r="AC149" s="409"/>
      <c r="AD149" s="409"/>
      <c r="AE149" s="409"/>
      <c r="AF149" s="409"/>
      <c r="AG149" s="409"/>
    </row>
    <row r="150" spans="1:33" s="87" customFormat="1" ht="12.6" customHeight="1" x14ac:dyDescent="0.25">
      <c r="A150" s="357"/>
      <c r="B150" s="431">
        <v>2020</v>
      </c>
      <c r="C150" s="413">
        <v>11</v>
      </c>
      <c r="D150" s="412">
        <v>444</v>
      </c>
      <c r="E150" s="412">
        <v>166</v>
      </c>
      <c r="F150" s="412">
        <v>213</v>
      </c>
      <c r="G150" s="412" t="s">
        <v>78</v>
      </c>
      <c r="H150" s="411">
        <v>40</v>
      </c>
      <c r="I150" s="427"/>
      <c r="J150" s="409"/>
      <c r="K150" s="409"/>
      <c r="L150" s="409"/>
      <c r="M150" s="409"/>
      <c r="N150" s="409"/>
      <c r="O150" s="409"/>
      <c r="P150" s="409"/>
      <c r="Z150" s="427"/>
      <c r="AA150" s="409"/>
      <c r="AB150" s="409"/>
      <c r="AC150" s="409"/>
      <c r="AD150" s="409"/>
      <c r="AE150" s="409"/>
      <c r="AF150" s="409"/>
      <c r="AG150" s="409"/>
    </row>
    <row r="151" spans="1:33" s="87" customFormat="1" ht="12.6" customHeight="1" x14ac:dyDescent="0.25">
      <c r="A151" s="357"/>
      <c r="B151" s="431">
        <v>2021</v>
      </c>
      <c r="C151" s="413">
        <v>11</v>
      </c>
      <c r="D151" s="412">
        <v>468</v>
      </c>
      <c r="E151" s="412">
        <v>166</v>
      </c>
      <c r="F151" s="412">
        <v>237</v>
      </c>
      <c r="G151" s="412" t="s">
        <v>78</v>
      </c>
      <c r="H151" s="411">
        <v>40</v>
      </c>
      <c r="I151" s="427"/>
      <c r="J151" s="409"/>
      <c r="K151" s="409"/>
      <c r="L151" s="409"/>
      <c r="M151" s="409"/>
      <c r="N151" s="409"/>
      <c r="O151" s="409"/>
      <c r="P151" s="409"/>
      <c r="Z151" s="427"/>
      <c r="AA151" s="409"/>
      <c r="AB151" s="409"/>
      <c r="AC151" s="409"/>
      <c r="AD151" s="409"/>
      <c r="AE151" s="409"/>
      <c r="AF151" s="409"/>
      <c r="AG151" s="409"/>
    </row>
    <row r="152" spans="1:33" s="87" customFormat="1" ht="12.6" customHeight="1" x14ac:dyDescent="0.25">
      <c r="A152" s="403" t="s">
        <v>153</v>
      </c>
      <c r="B152" s="440">
        <v>2017</v>
      </c>
      <c r="C152" s="423">
        <v>24</v>
      </c>
      <c r="D152" s="422">
        <v>1010</v>
      </c>
      <c r="E152" s="422">
        <v>349</v>
      </c>
      <c r="F152" s="422">
        <v>448</v>
      </c>
      <c r="G152" s="422">
        <v>11</v>
      </c>
      <c r="H152" s="421" t="s">
        <v>78</v>
      </c>
      <c r="I152" s="436"/>
      <c r="J152" s="409"/>
      <c r="K152" s="409"/>
      <c r="L152" s="409"/>
      <c r="M152" s="409"/>
      <c r="N152" s="409"/>
      <c r="O152" s="409"/>
      <c r="P152" s="409"/>
      <c r="Z152" s="436"/>
      <c r="AA152" s="409"/>
      <c r="AB152" s="409"/>
      <c r="AC152" s="409"/>
      <c r="AD152" s="409"/>
      <c r="AE152" s="409"/>
      <c r="AF152" s="409"/>
      <c r="AG152" s="409"/>
    </row>
    <row r="153" spans="1:33" s="87" customFormat="1" ht="12.6" customHeight="1" x14ac:dyDescent="0.25">
      <c r="A153" s="357"/>
      <c r="B153" s="435">
        <v>2018</v>
      </c>
      <c r="C153" s="413">
        <v>27</v>
      </c>
      <c r="D153" s="412">
        <v>1090</v>
      </c>
      <c r="E153" s="412">
        <v>343</v>
      </c>
      <c r="F153" s="412">
        <v>460</v>
      </c>
      <c r="G153" s="412">
        <v>12</v>
      </c>
      <c r="H153" s="411" t="s">
        <v>78</v>
      </c>
      <c r="I153" s="434"/>
      <c r="J153" s="409"/>
      <c r="K153" s="409"/>
      <c r="L153" s="409"/>
      <c r="M153" s="409"/>
      <c r="N153" s="409"/>
      <c r="O153" s="409"/>
      <c r="P153" s="409"/>
      <c r="Z153" s="434"/>
      <c r="AA153" s="409"/>
      <c r="AB153" s="409"/>
      <c r="AC153" s="409"/>
      <c r="AD153" s="409"/>
      <c r="AE153" s="409"/>
      <c r="AF153" s="409"/>
      <c r="AG153" s="409"/>
    </row>
    <row r="154" spans="1:33" s="87" customFormat="1" ht="12.6" customHeight="1" x14ac:dyDescent="0.25">
      <c r="A154" s="357"/>
      <c r="B154" s="433">
        <v>2019</v>
      </c>
      <c r="C154" s="413">
        <v>29</v>
      </c>
      <c r="D154" s="412">
        <v>1049</v>
      </c>
      <c r="E154" s="412">
        <v>300</v>
      </c>
      <c r="F154" s="412">
        <v>478</v>
      </c>
      <c r="G154" s="412">
        <v>11</v>
      </c>
      <c r="H154" s="411" t="s">
        <v>78</v>
      </c>
      <c r="I154" s="432"/>
      <c r="J154" s="409"/>
      <c r="K154" s="409"/>
      <c r="L154" s="409"/>
      <c r="M154" s="409"/>
      <c r="N154" s="409"/>
      <c r="O154" s="409"/>
      <c r="P154" s="409"/>
      <c r="Z154" s="432"/>
      <c r="AA154" s="409"/>
      <c r="AB154" s="409"/>
      <c r="AC154" s="409"/>
      <c r="AD154" s="409"/>
      <c r="AE154" s="409"/>
      <c r="AF154" s="409"/>
      <c r="AG154" s="409"/>
    </row>
    <row r="155" spans="1:33" s="87" customFormat="1" ht="12.6" customHeight="1" x14ac:dyDescent="0.25">
      <c r="A155" s="357"/>
      <c r="B155" s="431">
        <v>2020</v>
      </c>
      <c r="C155" s="413">
        <v>31</v>
      </c>
      <c r="D155" s="412">
        <v>1119</v>
      </c>
      <c r="E155" s="412">
        <v>340</v>
      </c>
      <c r="F155" s="412">
        <v>487</v>
      </c>
      <c r="G155" s="412">
        <v>26</v>
      </c>
      <c r="H155" s="411" t="s">
        <v>78</v>
      </c>
      <c r="I155" s="427"/>
      <c r="J155" s="409"/>
      <c r="K155" s="409"/>
      <c r="L155" s="409"/>
      <c r="M155" s="409"/>
      <c r="N155" s="409"/>
      <c r="O155" s="409"/>
      <c r="P155" s="409"/>
      <c r="Z155" s="427"/>
      <c r="AA155" s="409"/>
      <c r="AB155" s="409"/>
      <c r="AC155" s="409"/>
      <c r="AD155" s="409"/>
      <c r="AE155" s="409"/>
      <c r="AF155" s="409"/>
      <c r="AG155" s="409"/>
    </row>
    <row r="156" spans="1:33" s="87" customFormat="1" ht="12.6" customHeight="1" x14ac:dyDescent="0.25">
      <c r="A156" s="357"/>
      <c r="B156" s="431">
        <v>2021</v>
      </c>
      <c r="C156" s="413">
        <v>28</v>
      </c>
      <c r="D156" s="412">
        <v>1090</v>
      </c>
      <c r="E156" s="412">
        <v>324</v>
      </c>
      <c r="F156" s="412">
        <v>474</v>
      </c>
      <c r="G156" s="412">
        <v>30</v>
      </c>
      <c r="H156" s="411" t="s">
        <v>78</v>
      </c>
      <c r="I156" s="427"/>
      <c r="J156" s="409"/>
      <c r="K156" s="409"/>
      <c r="L156" s="409"/>
      <c r="M156" s="409"/>
      <c r="N156" s="409"/>
      <c r="O156" s="409"/>
      <c r="P156" s="409"/>
      <c r="Z156" s="427"/>
      <c r="AA156" s="409"/>
      <c r="AB156" s="409"/>
      <c r="AC156" s="409"/>
      <c r="AD156" s="409"/>
      <c r="AE156" s="409"/>
      <c r="AF156" s="409"/>
      <c r="AG156" s="409"/>
    </row>
    <row r="157" spans="1:33" s="87" customFormat="1" ht="12.6" customHeight="1" x14ac:dyDescent="0.25">
      <c r="A157" s="425" t="s">
        <v>25</v>
      </c>
      <c r="B157" s="424">
        <v>2017</v>
      </c>
      <c r="C157" s="548">
        <v>187</v>
      </c>
      <c r="D157" s="549">
        <v>7694</v>
      </c>
      <c r="E157" s="549">
        <v>2776</v>
      </c>
      <c r="F157" s="549">
        <v>4200</v>
      </c>
      <c r="G157" s="549">
        <v>48</v>
      </c>
      <c r="H157" s="550" t="s">
        <v>78</v>
      </c>
      <c r="I157" s="420"/>
      <c r="J157" s="409"/>
      <c r="K157" s="409"/>
      <c r="L157" s="409"/>
      <c r="M157" s="409"/>
      <c r="N157" s="409"/>
      <c r="O157" s="409"/>
      <c r="P157" s="409"/>
      <c r="Q157" s="16"/>
      <c r="R157" s="16"/>
      <c r="S157" s="16"/>
      <c r="T157" s="16"/>
      <c r="U157" s="16"/>
      <c r="V157" s="16"/>
      <c r="W157" s="16"/>
      <c r="Z157" s="420"/>
      <c r="AA157" s="409"/>
      <c r="AB157" s="409"/>
      <c r="AC157" s="409"/>
      <c r="AD157" s="409"/>
      <c r="AE157" s="409"/>
      <c r="AF157" s="409"/>
      <c r="AG157" s="409"/>
    </row>
    <row r="158" spans="1:33" s="87" customFormat="1" ht="12.6" customHeight="1" x14ac:dyDescent="0.25">
      <c r="A158" s="415"/>
      <c r="B158" s="419">
        <v>2018</v>
      </c>
      <c r="C158" s="545">
        <v>192</v>
      </c>
      <c r="D158" s="546">
        <v>7800</v>
      </c>
      <c r="E158" s="546">
        <v>2849</v>
      </c>
      <c r="F158" s="546">
        <v>4143</v>
      </c>
      <c r="G158" s="546">
        <v>46</v>
      </c>
      <c r="H158" s="547" t="s">
        <v>78</v>
      </c>
      <c r="I158" s="418"/>
      <c r="J158" s="409"/>
      <c r="K158" s="409"/>
      <c r="L158" s="409"/>
      <c r="M158" s="409"/>
      <c r="N158" s="409"/>
      <c r="O158" s="409"/>
      <c r="P158" s="409"/>
      <c r="Q158" s="16"/>
      <c r="R158" s="16"/>
      <c r="S158" s="16"/>
      <c r="T158" s="16"/>
      <c r="U158" s="16"/>
      <c r="V158" s="16"/>
      <c r="W158" s="16"/>
      <c r="Z158" s="418"/>
      <c r="AA158" s="409"/>
      <c r="AB158" s="409"/>
      <c r="AC158" s="409"/>
      <c r="AD158" s="409"/>
      <c r="AE158" s="409"/>
      <c r="AF158" s="409"/>
      <c r="AG158" s="409"/>
    </row>
    <row r="159" spans="1:33" s="87" customFormat="1" ht="12.6" customHeight="1" x14ac:dyDescent="0.25">
      <c r="A159" s="415"/>
      <c r="B159" s="417">
        <v>2019</v>
      </c>
      <c r="C159" s="545">
        <v>180</v>
      </c>
      <c r="D159" s="546">
        <v>7490</v>
      </c>
      <c r="E159" s="546">
        <v>2652</v>
      </c>
      <c r="F159" s="546">
        <v>4075</v>
      </c>
      <c r="G159" s="546">
        <v>47</v>
      </c>
      <c r="H159" s="547" t="s">
        <v>78</v>
      </c>
      <c r="I159" s="416"/>
      <c r="J159" s="409"/>
      <c r="K159" s="409"/>
      <c r="L159" s="409"/>
      <c r="M159" s="409"/>
      <c r="N159" s="409"/>
      <c r="O159" s="409"/>
      <c r="P159" s="409"/>
      <c r="Q159" s="16"/>
      <c r="R159" s="16"/>
      <c r="S159" s="16"/>
      <c r="T159" s="16"/>
      <c r="U159" s="16"/>
      <c r="V159" s="16"/>
      <c r="W159" s="16"/>
      <c r="Z159" s="416"/>
      <c r="AA159" s="409"/>
      <c r="AB159" s="409"/>
      <c r="AC159" s="409"/>
      <c r="AD159" s="409"/>
      <c r="AE159" s="409"/>
      <c r="AF159" s="409"/>
      <c r="AG159" s="409"/>
    </row>
    <row r="160" spans="1:33" s="87" customFormat="1" ht="12.6" customHeight="1" x14ac:dyDescent="0.25">
      <c r="A160" s="415"/>
      <c r="B160" s="414">
        <v>2020</v>
      </c>
      <c r="C160" s="545">
        <v>177</v>
      </c>
      <c r="D160" s="546">
        <v>7281</v>
      </c>
      <c r="E160" s="546">
        <v>2566</v>
      </c>
      <c r="F160" s="546">
        <v>3753</v>
      </c>
      <c r="G160" s="546">
        <v>7</v>
      </c>
      <c r="H160" s="547">
        <v>353</v>
      </c>
      <c r="I160" s="410"/>
      <c r="J160" s="409"/>
      <c r="K160" s="409"/>
      <c r="L160" s="409"/>
      <c r="M160" s="409"/>
      <c r="N160" s="409"/>
      <c r="O160" s="409"/>
      <c r="P160" s="409"/>
      <c r="Q160" s="16"/>
      <c r="R160" s="16"/>
      <c r="S160" s="16"/>
      <c r="T160" s="16"/>
      <c r="U160" s="16"/>
      <c r="V160" s="16"/>
      <c r="W160" s="16"/>
      <c r="Z160" s="410"/>
      <c r="AA160" s="409"/>
      <c r="AB160" s="409"/>
      <c r="AC160" s="409"/>
      <c r="AD160" s="409"/>
      <c r="AE160" s="409"/>
      <c r="AF160" s="409"/>
      <c r="AG160" s="409"/>
    </row>
    <row r="161" spans="1:33" s="87" customFormat="1" ht="12.6" customHeight="1" x14ac:dyDescent="0.25">
      <c r="A161" s="415"/>
      <c r="B161" s="414">
        <v>2021</v>
      </c>
      <c r="C161" s="545">
        <v>180</v>
      </c>
      <c r="D161" s="546">
        <v>7536</v>
      </c>
      <c r="E161" s="546">
        <v>2636</v>
      </c>
      <c r="F161" s="546">
        <v>3732</v>
      </c>
      <c r="G161" s="546" t="s">
        <v>78</v>
      </c>
      <c r="H161" s="547">
        <v>455</v>
      </c>
      <c r="I161" s="410"/>
      <c r="J161" s="409"/>
      <c r="K161" s="409"/>
      <c r="L161" s="409"/>
      <c r="M161" s="409"/>
      <c r="N161" s="409"/>
      <c r="O161" s="409"/>
      <c r="P161" s="409"/>
      <c r="Q161" s="16"/>
      <c r="R161" s="16"/>
      <c r="S161" s="16"/>
      <c r="T161" s="16"/>
      <c r="U161" s="16"/>
      <c r="V161" s="16"/>
      <c r="W161" s="16"/>
      <c r="Z161" s="410"/>
      <c r="AA161" s="409"/>
      <c r="AB161" s="409"/>
      <c r="AC161" s="409"/>
      <c r="AD161" s="409"/>
      <c r="AE161" s="409"/>
      <c r="AF161" s="409"/>
      <c r="AG161" s="409"/>
    </row>
    <row r="162" spans="1:33" ht="12.6" customHeight="1" x14ac:dyDescent="0.2">
      <c r="A162" s="465" t="s">
        <v>152</v>
      </c>
      <c r="B162" s="464">
        <v>2017</v>
      </c>
      <c r="C162" s="463">
        <v>33</v>
      </c>
      <c r="D162" s="462">
        <v>1578</v>
      </c>
      <c r="E162" s="462">
        <v>971</v>
      </c>
      <c r="F162" s="462">
        <v>537</v>
      </c>
      <c r="G162" s="462" t="s">
        <v>78</v>
      </c>
      <c r="H162" s="461" t="s">
        <v>78</v>
      </c>
      <c r="I162" s="398"/>
      <c r="J162" s="389"/>
      <c r="K162" s="389"/>
      <c r="L162" s="389"/>
      <c r="M162" s="389"/>
      <c r="N162" s="389"/>
      <c r="O162" s="389"/>
      <c r="P162" s="389"/>
      <c r="Q162" s="182"/>
      <c r="R162" s="182"/>
      <c r="S162" s="182"/>
      <c r="T162" s="182"/>
      <c r="U162" s="182"/>
      <c r="V162" s="182"/>
      <c r="W162" s="182"/>
      <c r="Z162" s="398"/>
      <c r="AA162" s="389"/>
      <c r="AB162" s="389"/>
      <c r="AC162" s="389"/>
      <c r="AD162" s="389"/>
      <c r="AE162" s="389"/>
      <c r="AF162" s="389"/>
      <c r="AG162" s="389"/>
    </row>
    <row r="163" spans="1:33" ht="12.6" customHeight="1" x14ac:dyDescent="0.2">
      <c r="B163" s="397">
        <v>2018</v>
      </c>
      <c r="C163" s="392">
        <v>36</v>
      </c>
      <c r="D163" s="391">
        <v>1623</v>
      </c>
      <c r="E163" s="391">
        <v>972</v>
      </c>
      <c r="F163" s="391">
        <v>569</v>
      </c>
      <c r="G163" s="391" t="s">
        <v>78</v>
      </c>
      <c r="H163" s="390" t="s">
        <v>78</v>
      </c>
      <c r="I163" s="396"/>
      <c r="J163" s="389"/>
      <c r="K163" s="389"/>
      <c r="L163" s="389"/>
      <c r="M163" s="389"/>
      <c r="N163" s="389"/>
      <c r="O163" s="389"/>
      <c r="P163" s="389"/>
      <c r="Q163" s="182"/>
      <c r="R163" s="182"/>
      <c r="S163" s="182"/>
      <c r="T163" s="182"/>
      <c r="U163" s="182"/>
      <c r="V163" s="182"/>
      <c r="W163" s="182"/>
      <c r="Z163" s="396"/>
      <c r="AA163" s="389"/>
      <c r="AB163" s="389"/>
      <c r="AC163" s="389"/>
      <c r="AD163" s="389"/>
      <c r="AE163" s="389"/>
      <c r="AF163" s="389"/>
      <c r="AG163" s="389"/>
    </row>
    <row r="164" spans="1:33" ht="12.6" customHeight="1" x14ac:dyDescent="0.2">
      <c r="B164" s="395">
        <v>2019</v>
      </c>
      <c r="C164" s="392">
        <v>35</v>
      </c>
      <c r="D164" s="391">
        <v>1595</v>
      </c>
      <c r="E164" s="391">
        <v>971</v>
      </c>
      <c r="F164" s="391">
        <v>548</v>
      </c>
      <c r="G164" s="391" t="s">
        <v>78</v>
      </c>
      <c r="H164" s="390" t="s">
        <v>78</v>
      </c>
      <c r="I164" s="394"/>
      <c r="J164" s="389"/>
      <c r="K164" s="389"/>
      <c r="L164" s="389"/>
      <c r="M164" s="389"/>
      <c r="N164" s="389"/>
      <c r="O164" s="389"/>
      <c r="P164" s="389"/>
      <c r="Q164" s="182"/>
      <c r="R164" s="182"/>
      <c r="S164" s="182"/>
      <c r="T164" s="182"/>
      <c r="U164" s="182"/>
      <c r="V164" s="182"/>
      <c r="W164" s="182"/>
      <c r="Z164" s="394"/>
      <c r="AA164" s="389"/>
      <c r="AB164" s="389"/>
      <c r="AC164" s="389"/>
      <c r="AD164" s="389"/>
      <c r="AE164" s="389"/>
      <c r="AF164" s="389"/>
      <c r="AG164" s="389"/>
    </row>
    <row r="165" spans="1:33" ht="12.6" customHeight="1" x14ac:dyDescent="0.2">
      <c r="B165" s="393">
        <v>2020</v>
      </c>
      <c r="C165" s="392">
        <v>36</v>
      </c>
      <c r="D165" s="391">
        <v>1547</v>
      </c>
      <c r="E165" s="391">
        <v>949</v>
      </c>
      <c r="F165" s="391">
        <v>511</v>
      </c>
      <c r="G165" s="391" t="s">
        <v>78</v>
      </c>
      <c r="H165" s="390" t="s">
        <v>78</v>
      </c>
      <c r="I165" s="360"/>
      <c r="J165" s="389"/>
      <c r="K165" s="389"/>
      <c r="L165" s="389"/>
      <c r="M165" s="389"/>
      <c r="N165" s="389"/>
      <c r="O165" s="389"/>
      <c r="P165" s="389"/>
      <c r="Q165" s="182"/>
      <c r="R165" s="182"/>
      <c r="S165" s="182"/>
      <c r="T165" s="182"/>
      <c r="U165" s="182"/>
      <c r="V165" s="182"/>
      <c r="W165" s="182"/>
      <c r="Z165" s="360"/>
      <c r="AA165" s="389"/>
      <c r="AB165" s="389"/>
      <c r="AC165" s="389"/>
      <c r="AD165" s="389"/>
      <c r="AE165" s="389"/>
      <c r="AF165" s="389"/>
      <c r="AG165" s="389"/>
    </row>
    <row r="166" spans="1:33" ht="12.6" customHeight="1" x14ac:dyDescent="0.2">
      <c r="B166" s="393">
        <v>2021</v>
      </c>
      <c r="C166" s="392">
        <v>37</v>
      </c>
      <c r="D166" s="391">
        <v>1580</v>
      </c>
      <c r="E166" s="391">
        <v>953</v>
      </c>
      <c r="F166" s="391">
        <v>537</v>
      </c>
      <c r="G166" s="391" t="s">
        <v>78</v>
      </c>
      <c r="H166" s="390" t="s">
        <v>78</v>
      </c>
      <c r="I166" s="360"/>
      <c r="J166" s="389"/>
      <c r="K166" s="389"/>
      <c r="L166" s="389"/>
      <c r="M166" s="389"/>
      <c r="N166" s="389"/>
      <c r="O166" s="389"/>
      <c r="P166" s="389"/>
      <c r="Q166" s="182"/>
      <c r="R166" s="182"/>
      <c r="S166" s="182"/>
      <c r="T166" s="182"/>
      <c r="U166" s="182"/>
      <c r="V166" s="182"/>
      <c r="W166" s="182"/>
      <c r="Z166" s="360"/>
      <c r="AA166" s="389"/>
      <c r="AB166" s="389"/>
      <c r="AC166" s="389"/>
      <c r="AD166" s="389"/>
      <c r="AE166" s="389"/>
      <c r="AF166" s="389"/>
      <c r="AG166" s="389"/>
    </row>
    <row r="167" spans="1:33" ht="12.6" customHeight="1" x14ac:dyDescent="0.2">
      <c r="A167" s="403" t="s">
        <v>151</v>
      </c>
      <c r="B167" s="402">
        <v>2017</v>
      </c>
      <c r="C167" s="401">
        <v>41</v>
      </c>
      <c r="D167" s="400">
        <v>1513</v>
      </c>
      <c r="E167" s="400">
        <v>481</v>
      </c>
      <c r="F167" s="400">
        <v>912</v>
      </c>
      <c r="G167" s="400">
        <v>15</v>
      </c>
      <c r="H167" s="399" t="s">
        <v>78</v>
      </c>
      <c r="I167" s="398"/>
      <c r="J167" s="389"/>
      <c r="K167" s="389"/>
      <c r="L167" s="389"/>
      <c r="M167" s="389"/>
      <c r="N167" s="389"/>
      <c r="O167" s="389"/>
      <c r="P167" s="389"/>
      <c r="Q167" s="182"/>
      <c r="R167" s="182"/>
      <c r="S167" s="182"/>
      <c r="T167" s="182"/>
      <c r="U167" s="182"/>
      <c r="V167" s="182"/>
      <c r="W167" s="182"/>
      <c r="Z167" s="398"/>
      <c r="AA167" s="389"/>
      <c r="AB167" s="389"/>
      <c r="AC167" s="389"/>
      <c r="AD167" s="389"/>
      <c r="AE167" s="389"/>
      <c r="AF167" s="389"/>
      <c r="AG167" s="389"/>
    </row>
    <row r="168" spans="1:33" ht="12.6" customHeight="1" x14ac:dyDescent="0.2">
      <c r="B168" s="397">
        <v>2018</v>
      </c>
      <c r="C168" s="392">
        <v>38</v>
      </c>
      <c r="D168" s="391">
        <v>1518</v>
      </c>
      <c r="E168" s="391">
        <v>537</v>
      </c>
      <c r="F168" s="391">
        <v>788</v>
      </c>
      <c r="G168" s="391">
        <v>14</v>
      </c>
      <c r="H168" s="390" t="s">
        <v>78</v>
      </c>
      <c r="I168" s="396"/>
      <c r="J168" s="389"/>
      <c r="K168" s="389"/>
      <c r="L168" s="389"/>
      <c r="M168" s="389"/>
      <c r="N168" s="389"/>
      <c r="O168" s="389"/>
      <c r="P168" s="389"/>
      <c r="Q168" s="182"/>
      <c r="R168" s="182"/>
      <c r="S168" s="182"/>
      <c r="T168" s="182"/>
      <c r="U168" s="182"/>
      <c r="V168" s="182"/>
      <c r="W168" s="182"/>
      <c r="Z168" s="396"/>
      <c r="AA168" s="389"/>
      <c r="AB168" s="389"/>
      <c r="AC168" s="389"/>
      <c r="AD168" s="389"/>
      <c r="AE168" s="389"/>
      <c r="AF168" s="389"/>
      <c r="AG168" s="389"/>
    </row>
    <row r="169" spans="1:33" ht="12.6" customHeight="1" x14ac:dyDescent="0.2">
      <c r="B169" s="395">
        <v>2019</v>
      </c>
      <c r="C169" s="392">
        <v>33</v>
      </c>
      <c r="D169" s="391">
        <v>1385</v>
      </c>
      <c r="E169" s="391">
        <v>490</v>
      </c>
      <c r="F169" s="391">
        <v>701</v>
      </c>
      <c r="G169" s="391">
        <v>15</v>
      </c>
      <c r="H169" s="390" t="s">
        <v>78</v>
      </c>
      <c r="I169" s="394"/>
      <c r="J169" s="389"/>
      <c r="K169" s="389"/>
      <c r="L169" s="389"/>
      <c r="M169" s="389"/>
      <c r="N169" s="389"/>
      <c r="O169" s="389"/>
      <c r="P169" s="389"/>
      <c r="Q169" s="182"/>
      <c r="R169" s="182"/>
      <c r="S169" s="182"/>
      <c r="T169" s="182"/>
      <c r="U169" s="182"/>
      <c r="V169" s="182"/>
      <c r="W169" s="182"/>
      <c r="Z169" s="394"/>
      <c r="AA169" s="389"/>
      <c r="AB169" s="389"/>
      <c r="AC169" s="389"/>
      <c r="AD169" s="389"/>
      <c r="AE169" s="389"/>
      <c r="AF169" s="389"/>
      <c r="AG169" s="389"/>
    </row>
    <row r="170" spans="1:33" ht="12.6" customHeight="1" x14ac:dyDescent="0.2">
      <c r="B170" s="393">
        <v>2020</v>
      </c>
      <c r="C170" s="392">
        <v>31</v>
      </c>
      <c r="D170" s="391">
        <v>1233</v>
      </c>
      <c r="E170" s="391">
        <v>470</v>
      </c>
      <c r="F170" s="391">
        <v>684</v>
      </c>
      <c r="G170" s="391" t="s">
        <v>78</v>
      </c>
      <c r="H170" s="390">
        <v>15</v>
      </c>
      <c r="I170" s="360"/>
      <c r="J170" s="389"/>
      <c r="K170" s="389"/>
      <c r="L170" s="389"/>
      <c r="M170" s="389"/>
      <c r="N170" s="389"/>
      <c r="O170" s="389"/>
      <c r="P170" s="389"/>
      <c r="Q170" s="182"/>
      <c r="R170" s="182"/>
      <c r="S170" s="182"/>
      <c r="T170" s="182"/>
      <c r="U170" s="182"/>
      <c r="V170" s="182"/>
      <c r="W170" s="182"/>
      <c r="Z170" s="360"/>
      <c r="AA170" s="389"/>
      <c r="AB170" s="389"/>
      <c r="AC170" s="389"/>
      <c r="AD170" s="389"/>
      <c r="AE170" s="389"/>
      <c r="AF170" s="389"/>
      <c r="AG170" s="389"/>
    </row>
    <row r="171" spans="1:33" ht="12.6" customHeight="1" x14ac:dyDescent="0.2">
      <c r="B171" s="393">
        <v>2021</v>
      </c>
      <c r="C171" s="392">
        <v>35</v>
      </c>
      <c r="D171" s="391">
        <v>1408</v>
      </c>
      <c r="E171" s="391">
        <v>510</v>
      </c>
      <c r="F171" s="391">
        <v>719</v>
      </c>
      <c r="G171" s="391" t="s">
        <v>78</v>
      </c>
      <c r="H171" s="390">
        <v>15</v>
      </c>
      <c r="I171" s="360"/>
      <c r="J171" s="389"/>
      <c r="K171" s="389"/>
      <c r="L171" s="389"/>
      <c r="M171" s="389"/>
      <c r="N171" s="389"/>
      <c r="O171" s="389"/>
      <c r="P171" s="389"/>
      <c r="Q171" s="182"/>
      <c r="R171" s="182"/>
      <c r="S171" s="182"/>
      <c r="T171" s="182"/>
      <c r="U171" s="182"/>
      <c r="V171" s="182"/>
      <c r="W171" s="182"/>
      <c r="Z171" s="360"/>
      <c r="AA171" s="389"/>
      <c r="AB171" s="389"/>
      <c r="AC171" s="389"/>
      <c r="AD171" s="389"/>
      <c r="AE171" s="389"/>
      <c r="AF171" s="389"/>
      <c r="AG171" s="389"/>
    </row>
    <row r="172" spans="1:33" ht="12.6" customHeight="1" x14ac:dyDescent="0.2">
      <c r="A172" s="403" t="s">
        <v>150</v>
      </c>
      <c r="B172" s="402">
        <v>2017</v>
      </c>
      <c r="C172" s="401">
        <v>33</v>
      </c>
      <c r="D172" s="400">
        <v>1319</v>
      </c>
      <c r="E172" s="400">
        <v>261</v>
      </c>
      <c r="F172" s="400">
        <v>774</v>
      </c>
      <c r="G172" s="400">
        <v>28</v>
      </c>
      <c r="H172" s="399" t="s">
        <v>78</v>
      </c>
      <c r="I172" s="398"/>
      <c r="J172" s="389"/>
      <c r="K172" s="389"/>
      <c r="L172" s="389"/>
      <c r="M172" s="389"/>
      <c r="N172" s="389"/>
      <c r="O172" s="389"/>
      <c r="P172" s="389"/>
      <c r="Q172" s="182"/>
      <c r="R172" s="182"/>
      <c r="S172" s="182"/>
      <c r="T172" s="182"/>
      <c r="U172" s="182"/>
      <c r="V172" s="182"/>
      <c r="W172" s="182"/>
      <c r="Z172" s="398"/>
      <c r="AA172" s="389"/>
      <c r="AB172" s="389"/>
      <c r="AC172" s="389"/>
      <c r="AD172" s="389"/>
      <c r="AE172" s="389"/>
      <c r="AF172" s="389"/>
      <c r="AG172" s="389"/>
    </row>
    <row r="173" spans="1:33" ht="12.6" customHeight="1" x14ac:dyDescent="0.2">
      <c r="B173" s="397">
        <v>2018</v>
      </c>
      <c r="C173" s="392">
        <v>35</v>
      </c>
      <c r="D173" s="391">
        <v>1304</v>
      </c>
      <c r="E173" s="391">
        <v>262</v>
      </c>
      <c r="F173" s="391">
        <v>773</v>
      </c>
      <c r="G173" s="391">
        <v>26</v>
      </c>
      <c r="H173" s="390" t="s">
        <v>78</v>
      </c>
      <c r="I173" s="396"/>
      <c r="J173" s="389"/>
      <c r="K173" s="389"/>
      <c r="L173" s="389"/>
      <c r="M173" s="389"/>
      <c r="N173" s="389"/>
      <c r="O173" s="389"/>
      <c r="P173" s="389"/>
      <c r="Q173" s="182"/>
      <c r="R173" s="182"/>
      <c r="S173" s="182"/>
      <c r="T173" s="182"/>
      <c r="U173" s="182"/>
      <c r="V173" s="182"/>
      <c r="W173" s="182"/>
      <c r="Z173" s="396"/>
      <c r="AA173" s="389"/>
      <c r="AB173" s="389"/>
      <c r="AC173" s="389"/>
      <c r="AD173" s="389"/>
      <c r="AE173" s="389"/>
      <c r="AF173" s="389"/>
      <c r="AG173" s="389"/>
    </row>
    <row r="174" spans="1:33" ht="12.6" customHeight="1" x14ac:dyDescent="0.2">
      <c r="B174" s="395">
        <v>2019</v>
      </c>
      <c r="C174" s="392">
        <v>40</v>
      </c>
      <c r="D174" s="391">
        <v>1381</v>
      </c>
      <c r="E174" s="391">
        <v>229</v>
      </c>
      <c r="F174" s="391">
        <v>882</v>
      </c>
      <c r="G174" s="391">
        <v>26</v>
      </c>
      <c r="H174" s="390" t="s">
        <v>78</v>
      </c>
      <c r="I174" s="394"/>
      <c r="J174" s="389"/>
      <c r="K174" s="389"/>
      <c r="L174" s="389"/>
      <c r="M174" s="389"/>
      <c r="N174" s="389"/>
      <c r="O174" s="389"/>
      <c r="P174" s="389"/>
      <c r="Q174" s="182"/>
      <c r="R174" s="182"/>
      <c r="S174" s="182"/>
      <c r="T174" s="182"/>
      <c r="U174" s="182"/>
      <c r="V174" s="182"/>
      <c r="W174" s="182"/>
      <c r="Z174" s="394"/>
      <c r="AA174" s="389"/>
      <c r="AB174" s="389"/>
      <c r="AC174" s="389"/>
      <c r="AD174" s="389"/>
      <c r="AE174" s="389"/>
      <c r="AF174" s="389"/>
      <c r="AG174" s="389"/>
    </row>
    <row r="175" spans="1:33" ht="12.6" customHeight="1" x14ac:dyDescent="0.2">
      <c r="B175" s="393">
        <v>2020</v>
      </c>
      <c r="C175" s="392">
        <v>38</v>
      </c>
      <c r="D175" s="391">
        <v>1352</v>
      </c>
      <c r="E175" s="391">
        <v>223</v>
      </c>
      <c r="F175" s="391">
        <v>830</v>
      </c>
      <c r="G175" s="391">
        <v>7</v>
      </c>
      <c r="H175" s="390">
        <v>59</v>
      </c>
      <c r="I175" s="360"/>
      <c r="J175" s="389"/>
      <c r="K175" s="389"/>
      <c r="L175" s="389"/>
      <c r="M175" s="389"/>
      <c r="N175" s="389"/>
      <c r="O175" s="389"/>
      <c r="P175" s="389"/>
      <c r="Q175" s="182"/>
      <c r="R175" s="182"/>
      <c r="S175" s="182"/>
      <c r="T175" s="182"/>
      <c r="U175" s="182"/>
      <c r="V175" s="182"/>
      <c r="W175" s="182"/>
      <c r="Z175" s="360"/>
      <c r="AA175" s="389"/>
      <c r="AB175" s="389"/>
      <c r="AC175" s="389"/>
      <c r="AD175" s="389"/>
      <c r="AE175" s="389"/>
      <c r="AF175" s="389"/>
      <c r="AG175" s="389"/>
    </row>
    <row r="176" spans="1:33" ht="12.6" customHeight="1" x14ac:dyDescent="0.2">
      <c r="B176" s="393">
        <v>2021</v>
      </c>
      <c r="C176" s="392">
        <v>35</v>
      </c>
      <c r="D176" s="391">
        <v>1308</v>
      </c>
      <c r="E176" s="391">
        <v>233</v>
      </c>
      <c r="F176" s="391">
        <v>660</v>
      </c>
      <c r="G176" s="391" t="s">
        <v>78</v>
      </c>
      <c r="H176" s="390">
        <v>163</v>
      </c>
      <c r="I176" s="360"/>
      <c r="J176" s="389"/>
      <c r="K176" s="389"/>
      <c r="L176" s="389"/>
      <c r="M176" s="389"/>
      <c r="N176" s="389"/>
      <c r="O176" s="389"/>
      <c r="P176" s="389"/>
      <c r="Q176" s="182"/>
      <c r="R176" s="182"/>
      <c r="S176" s="182"/>
      <c r="T176" s="182"/>
      <c r="U176" s="182"/>
      <c r="V176" s="182"/>
      <c r="W176" s="182"/>
      <c r="Z176" s="360"/>
      <c r="AA176" s="389"/>
      <c r="AB176" s="389"/>
      <c r="AC176" s="389"/>
      <c r="AD176" s="389"/>
      <c r="AE176" s="389"/>
      <c r="AF176" s="389"/>
      <c r="AG176" s="389"/>
    </row>
    <row r="177" spans="1:33" ht="12.6" customHeight="1" x14ac:dyDescent="0.2">
      <c r="A177" s="403" t="s">
        <v>149</v>
      </c>
      <c r="B177" s="402">
        <v>2017</v>
      </c>
      <c r="C177" s="401">
        <v>31</v>
      </c>
      <c r="D177" s="400">
        <v>1364</v>
      </c>
      <c r="E177" s="400">
        <v>379</v>
      </c>
      <c r="F177" s="400">
        <v>884</v>
      </c>
      <c r="G177" s="400">
        <v>2</v>
      </c>
      <c r="H177" s="399" t="s">
        <v>78</v>
      </c>
      <c r="I177" s="398"/>
      <c r="J177" s="389"/>
      <c r="K177" s="389"/>
      <c r="L177" s="389"/>
      <c r="M177" s="389"/>
      <c r="N177" s="389"/>
      <c r="O177" s="389"/>
      <c r="P177" s="389"/>
      <c r="Q177" s="182"/>
      <c r="R177" s="182"/>
      <c r="S177" s="182"/>
      <c r="T177" s="182"/>
      <c r="U177" s="182"/>
      <c r="V177" s="182"/>
      <c r="W177" s="182"/>
      <c r="Z177" s="398"/>
      <c r="AA177" s="389"/>
      <c r="AB177" s="389"/>
      <c r="AC177" s="389"/>
      <c r="AD177" s="389"/>
      <c r="AE177" s="389"/>
      <c r="AF177" s="389"/>
      <c r="AG177" s="389"/>
    </row>
    <row r="178" spans="1:33" ht="12.6" customHeight="1" x14ac:dyDescent="0.2">
      <c r="B178" s="397">
        <v>2018</v>
      </c>
      <c r="C178" s="392">
        <v>31</v>
      </c>
      <c r="D178" s="391">
        <v>1377</v>
      </c>
      <c r="E178" s="391">
        <v>382</v>
      </c>
      <c r="F178" s="391">
        <v>889</v>
      </c>
      <c r="G178" s="391">
        <v>2</v>
      </c>
      <c r="H178" s="390" t="s">
        <v>78</v>
      </c>
      <c r="I178" s="396"/>
      <c r="J178" s="389"/>
      <c r="K178" s="389"/>
      <c r="L178" s="389"/>
      <c r="M178" s="389"/>
      <c r="N178" s="389"/>
      <c r="O178" s="389"/>
      <c r="P178" s="389"/>
      <c r="Q178" s="182"/>
      <c r="R178" s="182"/>
      <c r="S178" s="182"/>
      <c r="T178" s="182"/>
      <c r="U178" s="182"/>
      <c r="V178" s="182"/>
      <c r="W178" s="182"/>
      <c r="Z178" s="396"/>
      <c r="AA178" s="389"/>
      <c r="AB178" s="389"/>
      <c r="AC178" s="389"/>
      <c r="AD178" s="389"/>
      <c r="AE178" s="389"/>
      <c r="AF178" s="389"/>
      <c r="AG178" s="389"/>
    </row>
    <row r="179" spans="1:33" ht="12.6" customHeight="1" x14ac:dyDescent="0.2">
      <c r="B179" s="395">
        <v>2019</v>
      </c>
      <c r="C179" s="392">
        <v>26</v>
      </c>
      <c r="D179" s="391">
        <v>1254</v>
      </c>
      <c r="E179" s="391">
        <v>315</v>
      </c>
      <c r="F179" s="391">
        <v>865</v>
      </c>
      <c r="G179" s="391">
        <v>2</v>
      </c>
      <c r="H179" s="390" t="s">
        <v>78</v>
      </c>
      <c r="I179" s="394"/>
      <c r="J179" s="389"/>
      <c r="K179" s="389"/>
      <c r="L179" s="389"/>
      <c r="M179" s="389"/>
      <c r="N179" s="389"/>
      <c r="O179" s="389"/>
      <c r="P179" s="389"/>
      <c r="Q179" s="182"/>
      <c r="R179" s="182"/>
      <c r="S179" s="182"/>
      <c r="T179" s="182"/>
      <c r="U179" s="182"/>
      <c r="V179" s="182"/>
      <c r="W179" s="182"/>
      <c r="Z179" s="394"/>
      <c r="AA179" s="389"/>
      <c r="AB179" s="389"/>
      <c r="AC179" s="389"/>
      <c r="AD179" s="389"/>
      <c r="AE179" s="389"/>
      <c r="AF179" s="389"/>
      <c r="AG179" s="389"/>
    </row>
    <row r="180" spans="1:33" ht="12.6" customHeight="1" x14ac:dyDescent="0.2">
      <c r="B180" s="393">
        <v>2020</v>
      </c>
      <c r="C180" s="392">
        <v>28</v>
      </c>
      <c r="D180" s="391">
        <v>1289</v>
      </c>
      <c r="E180" s="391">
        <v>306</v>
      </c>
      <c r="F180" s="391">
        <v>696</v>
      </c>
      <c r="G180" s="391" t="s">
        <v>78</v>
      </c>
      <c r="H180" s="390">
        <v>211</v>
      </c>
      <c r="I180" s="360"/>
      <c r="J180" s="389"/>
      <c r="K180" s="389"/>
      <c r="L180" s="389"/>
      <c r="M180" s="389"/>
      <c r="N180" s="389"/>
      <c r="O180" s="389"/>
      <c r="P180" s="389"/>
      <c r="Q180" s="182"/>
      <c r="R180" s="182"/>
      <c r="S180" s="182"/>
      <c r="T180" s="182"/>
      <c r="U180" s="182"/>
      <c r="V180" s="182"/>
      <c r="W180" s="182"/>
      <c r="Z180" s="360"/>
      <c r="AA180" s="389"/>
      <c r="AB180" s="389"/>
      <c r="AC180" s="389"/>
      <c r="AD180" s="389"/>
      <c r="AE180" s="389"/>
      <c r="AF180" s="389"/>
      <c r="AG180" s="389"/>
    </row>
    <row r="181" spans="1:33" ht="12.6" customHeight="1" x14ac:dyDescent="0.2">
      <c r="B181" s="393">
        <v>2021</v>
      </c>
      <c r="C181" s="392">
        <v>27</v>
      </c>
      <c r="D181" s="391">
        <v>1328</v>
      </c>
      <c r="E181" s="391">
        <v>319</v>
      </c>
      <c r="F181" s="391">
        <v>718</v>
      </c>
      <c r="G181" s="391" t="s">
        <v>78</v>
      </c>
      <c r="H181" s="390">
        <v>211</v>
      </c>
      <c r="I181" s="360"/>
      <c r="J181" s="389"/>
      <c r="K181" s="389"/>
      <c r="L181" s="389"/>
      <c r="M181" s="389"/>
      <c r="N181" s="389"/>
      <c r="O181" s="389"/>
      <c r="P181" s="389"/>
      <c r="Q181" s="182"/>
      <c r="R181" s="182"/>
      <c r="S181" s="182"/>
      <c r="T181" s="182"/>
      <c r="U181" s="182"/>
      <c r="V181" s="182"/>
      <c r="W181" s="182"/>
      <c r="Z181" s="360"/>
      <c r="AA181" s="389"/>
      <c r="AB181" s="389"/>
      <c r="AC181" s="389"/>
      <c r="AD181" s="389"/>
      <c r="AE181" s="389"/>
      <c r="AF181" s="389"/>
      <c r="AG181" s="389"/>
    </row>
    <row r="182" spans="1:33" ht="12.6" customHeight="1" x14ac:dyDescent="0.2">
      <c r="A182" s="403" t="s">
        <v>148</v>
      </c>
      <c r="B182" s="402">
        <v>2017</v>
      </c>
      <c r="C182" s="401">
        <v>15</v>
      </c>
      <c r="D182" s="400">
        <v>483</v>
      </c>
      <c r="E182" s="400">
        <v>273</v>
      </c>
      <c r="F182" s="400">
        <v>144</v>
      </c>
      <c r="G182" s="400" t="s">
        <v>78</v>
      </c>
      <c r="H182" s="399" t="s">
        <v>78</v>
      </c>
      <c r="I182" s="398"/>
      <c r="J182" s="389"/>
      <c r="K182" s="389"/>
      <c r="L182" s="389"/>
      <c r="M182" s="389"/>
      <c r="N182" s="389"/>
      <c r="O182" s="389"/>
      <c r="P182" s="389"/>
      <c r="Q182" s="182"/>
      <c r="R182" s="182"/>
      <c r="S182" s="182"/>
      <c r="T182" s="182"/>
      <c r="U182" s="182"/>
      <c r="V182" s="182"/>
      <c r="W182" s="182"/>
      <c r="Z182" s="398"/>
      <c r="AA182" s="389"/>
      <c r="AB182" s="389"/>
      <c r="AC182" s="389"/>
      <c r="AD182" s="389"/>
      <c r="AE182" s="389"/>
      <c r="AF182" s="389"/>
      <c r="AG182" s="389"/>
    </row>
    <row r="183" spans="1:33" ht="12.6" customHeight="1" x14ac:dyDescent="0.2">
      <c r="B183" s="397">
        <v>2018</v>
      </c>
      <c r="C183" s="392">
        <v>19</v>
      </c>
      <c r="D183" s="391">
        <v>547</v>
      </c>
      <c r="E183" s="391">
        <v>272</v>
      </c>
      <c r="F183" s="391">
        <v>184</v>
      </c>
      <c r="G183" s="391" t="s">
        <v>78</v>
      </c>
      <c r="H183" s="390" t="s">
        <v>78</v>
      </c>
      <c r="I183" s="396"/>
      <c r="J183" s="389"/>
      <c r="K183" s="389"/>
      <c r="L183" s="389"/>
      <c r="M183" s="389"/>
      <c r="N183" s="389"/>
      <c r="O183" s="389"/>
      <c r="P183" s="389"/>
      <c r="Q183" s="182"/>
      <c r="R183" s="182"/>
      <c r="S183" s="182"/>
      <c r="T183" s="182"/>
      <c r="U183" s="182"/>
      <c r="V183" s="182"/>
      <c r="W183" s="182"/>
      <c r="Z183" s="396"/>
      <c r="AA183" s="389"/>
      <c r="AB183" s="389"/>
      <c r="AC183" s="389"/>
      <c r="AD183" s="389"/>
      <c r="AE183" s="389"/>
      <c r="AF183" s="389"/>
      <c r="AG183" s="389"/>
    </row>
    <row r="184" spans="1:33" ht="12.6" customHeight="1" x14ac:dyDescent="0.2">
      <c r="B184" s="395">
        <v>2019</v>
      </c>
      <c r="C184" s="392">
        <v>15</v>
      </c>
      <c r="D184" s="391">
        <v>511</v>
      </c>
      <c r="E184" s="391">
        <v>334</v>
      </c>
      <c r="F184" s="391">
        <v>94</v>
      </c>
      <c r="G184" s="391" t="s">
        <v>78</v>
      </c>
      <c r="H184" s="390" t="s">
        <v>78</v>
      </c>
      <c r="I184" s="394"/>
      <c r="J184" s="389"/>
      <c r="K184" s="389"/>
      <c r="L184" s="389"/>
      <c r="M184" s="389"/>
      <c r="N184" s="389"/>
      <c r="O184" s="389"/>
      <c r="P184" s="389"/>
      <c r="Q184" s="182"/>
      <c r="R184" s="182"/>
      <c r="S184" s="182"/>
      <c r="T184" s="182"/>
      <c r="U184" s="182"/>
      <c r="V184" s="182"/>
      <c r="W184" s="182"/>
      <c r="Z184" s="394"/>
      <c r="AA184" s="389"/>
      <c r="AB184" s="389"/>
      <c r="AC184" s="389"/>
      <c r="AD184" s="389"/>
      <c r="AE184" s="389"/>
      <c r="AF184" s="389"/>
      <c r="AG184" s="389"/>
    </row>
    <row r="185" spans="1:33" ht="12.6" customHeight="1" x14ac:dyDescent="0.2">
      <c r="B185" s="393">
        <v>2020</v>
      </c>
      <c r="C185" s="392">
        <v>15</v>
      </c>
      <c r="D185" s="391">
        <v>501</v>
      </c>
      <c r="E185" s="391">
        <v>324</v>
      </c>
      <c r="F185" s="391">
        <v>80</v>
      </c>
      <c r="G185" s="391" t="s">
        <v>78</v>
      </c>
      <c r="H185" s="390">
        <v>14</v>
      </c>
      <c r="I185" s="360"/>
      <c r="J185" s="389"/>
      <c r="K185" s="389"/>
      <c r="L185" s="389"/>
      <c r="M185" s="389"/>
      <c r="N185" s="389"/>
      <c r="O185" s="389"/>
      <c r="P185" s="389"/>
      <c r="Q185" s="182"/>
      <c r="R185" s="182"/>
      <c r="S185" s="182"/>
      <c r="T185" s="182"/>
      <c r="U185" s="182"/>
      <c r="V185" s="182"/>
      <c r="W185" s="182"/>
      <c r="Z185" s="360"/>
      <c r="AA185" s="389"/>
      <c r="AB185" s="389"/>
      <c r="AC185" s="389"/>
      <c r="AD185" s="389"/>
      <c r="AE185" s="389"/>
      <c r="AF185" s="389"/>
      <c r="AG185" s="389"/>
    </row>
    <row r="186" spans="1:33" ht="12.6" customHeight="1" x14ac:dyDescent="0.2">
      <c r="B186" s="393">
        <v>2021</v>
      </c>
      <c r="C186" s="392">
        <v>17</v>
      </c>
      <c r="D186" s="391">
        <v>556</v>
      </c>
      <c r="E186" s="391">
        <v>329</v>
      </c>
      <c r="F186" s="391">
        <v>148</v>
      </c>
      <c r="G186" s="391" t="s">
        <v>78</v>
      </c>
      <c r="H186" s="390">
        <v>14</v>
      </c>
      <c r="I186" s="360"/>
      <c r="J186" s="389"/>
      <c r="K186" s="389"/>
      <c r="L186" s="389"/>
      <c r="M186" s="389"/>
      <c r="N186" s="389"/>
      <c r="O186" s="389"/>
      <c r="P186" s="389"/>
      <c r="Q186" s="182"/>
      <c r="R186" s="182"/>
      <c r="S186" s="182"/>
      <c r="T186" s="182"/>
      <c r="U186" s="182"/>
      <c r="V186" s="182"/>
      <c r="W186" s="182"/>
      <c r="Z186" s="360"/>
      <c r="AA186" s="389"/>
      <c r="AB186" s="389"/>
      <c r="AC186" s="389"/>
      <c r="AD186" s="389"/>
      <c r="AE186" s="389"/>
      <c r="AF186" s="389"/>
      <c r="AG186" s="389"/>
    </row>
    <row r="187" spans="1:33" ht="12.6" customHeight="1" x14ac:dyDescent="0.2">
      <c r="A187" s="403" t="s">
        <v>147</v>
      </c>
      <c r="B187" s="402">
        <v>2017</v>
      </c>
      <c r="C187" s="401">
        <v>26</v>
      </c>
      <c r="D187" s="400">
        <v>1096</v>
      </c>
      <c r="E187" s="400">
        <v>315</v>
      </c>
      <c r="F187" s="400">
        <v>748</v>
      </c>
      <c r="G187" s="400">
        <v>3</v>
      </c>
      <c r="H187" s="399" t="s">
        <v>78</v>
      </c>
      <c r="I187" s="398"/>
      <c r="J187" s="389"/>
      <c r="K187" s="389"/>
      <c r="L187" s="389"/>
      <c r="M187" s="389"/>
      <c r="N187" s="389"/>
      <c r="O187" s="389"/>
      <c r="P187" s="389"/>
      <c r="Q187" s="182"/>
      <c r="R187" s="182"/>
      <c r="S187" s="182"/>
      <c r="T187" s="182"/>
      <c r="U187" s="182"/>
      <c r="V187" s="182"/>
      <c r="W187" s="182"/>
      <c r="Z187" s="398"/>
      <c r="AA187" s="389"/>
      <c r="AB187" s="389"/>
      <c r="AC187" s="389"/>
      <c r="AD187" s="389"/>
      <c r="AE187" s="389"/>
      <c r="AF187" s="389"/>
      <c r="AG187" s="389"/>
    </row>
    <row r="188" spans="1:33" ht="12.6" customHeight="1" x14ac:dyDescent="0.2">
      <c r="B188" s="397">
        <v>2018</v>
      </c>
      <c r="C188" s="392">
        <v>25</v>
      </c>
      <c r="D188" s="391">
        <v>1092</v>
      </c>
      <c r="E188" s="391">
        <v>328</v>
      </c>
      <c r="F188" s="391">
        <v>738</v>
      </c>
      <c r="G188" s="391">
        <v>4</v>
      </c>
      <c r="H188" s="390" t="s">
        <v>78</v>
      </c>
      <c r="I188" s="396"/>
      <c r="J188" s="389"/>
      <c r="K188" s="389"/>
      <c r="L188" s="389"/>
      <c r="M188" s="389"/>
      <c r="N188" s="389"/>
      <c r="O188" s="389"/>
      <c r="P188" s="389"/>
      <c r="Q188" s="182"/>
      <c r="R188" s="182"/>
      <c r="S188" s="182"/>
      <c r="T188" s="182"/>
      <c r="U188" s="182"/>
      <c r="V188" s="182"/>
      <c r="W188" s="182"/>
      <c r="Z188" s="396"/>
      <c r="AA188" s="389"/>
      <c r="AB188" s="389"/>
      <c r="AC188" s="389"/>
      <c r="AD188" s="389"/>
      <c r="AE188" s="389"/>
      <c r="AF188" s="389"/>
      <c r="AG188" s="389"/>
    </row>
    <row r="189" spans="1:33" ht="12.6" customHeight="1" x14ac:dyDescent="0.2">
      <c r="B189" s="395">
        <v>2019</v>
      </c>
      <c r="C189" s="392">
        <v>23</v>
      </c>
      <c r="D189" s="391">
        <v>1020</v>
      </c>
      <c r="E189" s="391">
        <v>223</v>
      </c>
      <c r="F189" s="391">
        <v>767</v>
      </c>
      <c r="G189" s="391">
        <v>4</v>
      </c>
      <c r="H189" s="390" t="s">
        <v>78</v>
      </c>
      <c r="I189" s="394"/>
      <c r="J189" s="389"/>
      <c r="K189" s="389"/>
      <c r="L189" s="389"/>
      <c r="M189" s="389"/>
      <c r="N189" s="389"/>
      <c r="O189" s="389"/>
      <c r="P189" s="389"/>
      <c r="Q189" s="182"/>
      <c r="R189" s="182"/>
      <c r="S189" s="182"/>
      <c r="T189" s="182"/>
      <c r="U189" s="182"/>
      <c r="V189" s="182"/>
      <c r="W189" s="182"/>
      <c r="Z189" s="394"/>
      <c r="AA189" s="389"/>
      <c r="AB189" s="389"/>
      <c r="AC189" s="389"/>
      <c r="AD189" s="389"/>
      <c r="AE189" s="389"/>
      <c r="AF189" s="389"/>
      <c r="AG189" s="389"/>
    </row>
    <row r="190" spans="1:33" ht="12.6" customHeight="1" x14ac:dyDescent="0.2">
      <c r="B190" s="393">
        <v>2020</v>
      </c>
      <c r="C190" s="392">
        <v>23</v>
      </c>
      <c r="D190" s="391">
        <v>1036</v>
      </c>
      <c r="E190" s="391">
        <v>218</v>
      </c>
      <c r="F190" s="391">
        <v>738</v>
      </c>
      <c r="G190" s="391" t="s">
        <v>78</v>
      </c>
      <c r="H190" s="390">
        <v>54</v>
      </c>
      <c r="I190" s="360"/>
      <c r="J190" s="389"/>
      <c r="K190" s="389"/>
      <c r="L190" s="389"/>
      <c r="M190" s="389"/>
      <c r="N190" s="389"/>
      <c r="O190" s="389"/>
      <c r="P190" s="389"/>
      <c r="Q190" s="182"/>
      <c r="R190" s="182"/>
      <c r="S190" s="182"/>
      <c r="T190" s="182"/>
      <c r="U190" s="182"/>
      <c r="V190" s="182"/>
      <c r="W190" s="182"/>
      <c r="Z190" s="360"/>
      <c r="AA190" s="389"/>
      <c r="AB190" s="389"/>
      <c r="AC190" s="389"/>
      <c r="AD190" s="389"/>
      <c r="AE190" s="389"/>
      <c r="AF190" s="389"/>
      <c r="AG190" s="389"/>
    </row>
    <row r="191" spans="1:33" ht="12.6" customHeight="1" x14ac:dyDescent="0.2">
      <c r="B191" s="393">
        <v>2021</v>
      </c>
      <c r="C191" s="392">
        <v>23</v>
      </c>
      <c r="D191" s="391">
        <v>1027</v>
      </c>
      <c r="E191" s="391">
        <v>216</v>
      </c>
      <c r="F191" s="391">
        <v>733</v>
      </c>
      <c r="G191" s="391" t="s">
        <v>78</v>
      </c>
      <c r="H191" s="390">
        <v>52</v>
      </c>
      <c r="I191" s="360"/>
      <c r="J191" s="389"/>
      <c r="K191" s="389"/>
      <c r="L191" s="389"/>
      <c r="M191" s="389"/>
      <c r="N191" s="389"/>
      <c r="O191" s="389"/>
      <c r="P191" s="389"/>
      <c r="Q191" s="182"/>
      <c r="R191" s="182"/>
      <c r="S191" s="182"/>
      <c r="T191" s="182"/>
      <c r="U191" s="182"/>
      <c r="V191" s="182"/>
      <c r="W191" s="182"/>
      <c r="Z191" s="360"/>
      <c r="AA191" s="389"/>
      <c r="AB191" s="389"/>
      <c r="AC191" s="389"/>
      <c r="AD191" s="389"/>
      <c r="AE191" s="389"/>
      <c r="AF191" s="389"/>
      <c r="AG191" s="389"/>
    </row>
    <row r="192" spans="1:33" ht="12.6" customHeight="1" x14ac:dyDescent="0.2">
      <c r="A192" s="403" t="s">
        <v>146</v>
      </c>
      <c r="B192" s="402">
        <v>2017</v>
      </c>
      <c r="C192" s="401">
        <v>8</v>
      </c>
      <c r="D192" s="400">
        <v>341</v>
      </c>
      <c r="E192" s="400">
        <v>96</v>
      </c>
      <c r="F192" s="400">
        <v>201</v>
      </c>
      <c r="G192" s="400" t="s">
        <v>78</v>
      </c>
      <c r="H192" s="399" t="s">
        <v>78</v>
      </c>
      <c r="I192" s="398"/>
      <c r="J192" s="389"/>
      <c r="K192" s="389"/>
      <c r="L192" s="389"/>
      <c r="M192" s="389"/>
      <c r="N192" s="389"/>
      <c r="O192" s="389"/>
      <c r="P192" s="389"/>
      <c r="Q192" s="182"/>
      <c r="R192" s="182"/>
      <c r="S192" s="182"/>
      <c r="T192" s="182"/>
      <c r="U192" s="182"/>
      <c r="V192" s="182"/>
      <c r="W192" s="182"/>
      <c r="Z192" s="398"/>
      <c r="AA192" s="389"/>
      <c r="AB192" s="389"/>
      <c r="AC192" s="389"/>
      <c r="AD192" s="389"/>
      <c r="AE192" s="389"/>
      <c r="AF192" s="389"/>
      <c r="AG192" s="389"/>
    </row>
    <row r="193" spans="1:33" ht="12.6" customHeight="1" x14ac:dyDescent="0.2">
      <c r="B193" s="397">
        <v>2018</v>
      </c>
      <c r="C193" s="392">
        <v>8</v>
      </c>
      <c r="D193" s="391">
        <v>339</v>
      </c>
      <c r="E193" s="391">
        <v>96</v>
      </c>
      <c r="F193" s="391">
        <v>202</v>
      </c>
      <c r="G193" s="391" t="s">
        <v>78</v>
      </c>
      <c r="H193" s="390" t="s">
        <v>78</v>
      </c>
      <c r="I193" s="396"/>
      <c r="J193" s="389"/>
      <c r="K193" s="389"/>
      <c r="L193" s="389"/>
      <c r="M193" s="389"/>
      <c r="N193" s="389"/>
      <c r="O193" s="389"/>
      <c r="P193" s="389"/>
      <c r="Q193" s="182"/>
      <c r="R193" s="182"/>
      <c r="S193" s="182"/>
      <c r="T193" s="182"/>
      <c r="U193" s="182"/>
      <c r="V193" s="182"/>
      <c r="W193" s="182"/>
      <c r="Z193" s="396"/>
      <c r="AA193" s="389"/>
      <c r="AB193" s="389"/>
      <c r="AC193" s="389"/>
      <c r="AD193" s="389"/>
      <c r="AE193" s="389"/>
      <c r="AF193" s="389"/>
      <c r="AG193" s="389"/>
    </row>
    <row r="194" spans="1:33" ht="12.6" customHeight="1" x14ac:dyDescent="0.2">
      <c r="B194" s="395">
        <v>2019</v>
      </c>
      <c r="C194" s="392">
        <v>8</v>
      </c>
      <c r="D194" s="391">
        <v>344</v>
      </c>
      <c r="E194" s="391">
        <v>90</v>
      </c>
      <c r="F194" s="391">
        <v>218</v>
      </c>
      <c r="G194" s="391" t="s">
        <v>78</v>
      </c>
      <c r="H194" s="390" t="s">
        <v>78</v>
      </c>
      <c r="I194" s="394"/>
      <c r="J194" s="389"/>
      <c r="K194" s="389"/>
      <c r="L194" s="389"/>
      <c r="M194" s="389"/>
      <c r="N194" s="389"/>
      <c r="O194" s="389"/>
      <c r="P194" s="389"/>
      <c r="Q194" s="182"/>
      <c r="R194" s="182"/>
      <c r="S194" s="182"/>
      <c r="T194" s="182"/>
      <c r="U194" s="182"/>
      <c r="V194" s="182"/>
      <c r="W194" s="182"/>
      <c r="Z194" s="394"/>
      <c r="AA194" s="389"/>
      <c r="AB194" s="389"/>
      <c r="AC194" s="389"/>
      <c r="AD194" s="389"/>
      <c r="AE194" s="389"/>
      <c r="AF194" s="389"/>
      <c r="AG194" s="389"/>
    </row>
    <row r="195" spans="1:33" ht="12.6" customHeight="1" x14ac:dyDescent="0.2">
      <c r="B195" s="393">
        <v>2020</v>
      </c>
      <c r="C195" s="392">
        <v>6</v>
      </c>
      <c r="D195" s="391">
        <v>323</v>
      </c>
      <c r="E195" s="391">
        <v>76</v>
      </c>
      <c r="F195" s="391">
        <v>214</v>
      </c>
      <c r="G195" s="391" t="s">
        <v>78</v>
      </c>
      <c r="H195" s="390" t="s">
        <v>78</v>
      </c>
      <c r="I195" s="360"/>
      <c r="J195" s="389"/>
      <c r="K195" s="389"/>
      <c r="L195" s="389"/>
      <c r="M195" s="389"/>
      <c r="N195" s="389"/>
      <c r="O195" s="389"/>
      <c r="P195" s="389"/>
      <c r="Q195" s="182"/>
      <c r="R195" s="182"/>
      <c r="S195" s="182"/>
      <c r="T195" s="182"/>
      <c r="U195" s="182"/>
      <c r="V195" s="182"/>
      <c r="W195" s="182"/>
      <c r="Z195" s="360"/>
      <c r="AA195" s="389"/>
      <c r="AB195" s="389"/>
      <c r="AC195" s="389"/>
      <c r="AD195" s="389"/>
      <c r="AE195" s="389"/>
      <c r="AF195" s="389"/>
      <c r="AG195" s="389"/>
    </row>
    <row r="196" spans="1:33" ht="12.6" customHeight="1" x14ac:dyDescent="0.2">
      <c r="B196" s="393">
        <v>2021</v>
      </c>
      <c r="C196" s="392">
        <v>6</v>
      </c>
      <c r="D196" s="391">
        <v>329</v>
      </c>
      <c r="E196" s="391">
        <v>76</v>
      </c>
      <c r="F196" s="391">
        <v>217</v>
      </c>
      <c r="G196" s="391" t="s">
        <v>78</v>
      </c>
      <c r="H196" s="390" t="s">
        <v>78</v>
      </c>
      <c r="I196" s="360"/>
      <c r="J196" s="389"/>
      <c r="K196" s="389"/>
      <c r="L196" s="389"/>
      <c r="M196" s="389"/>
      <c r="N196" s="389"/>
      <c r="O196" s="389"/>
      <c r="P196" s="389"/>
      <c r="Q196" s="182"/>
      <c r="R196" s="182"/>
      <c r="S196" s="182"/>
      <c r="T196" s="182"/>
      <c r="U196" s="182"/>
      <c r="V196" s="182"/>
      <c r="W196" s="182"/>
      <c r="Z196" s="360"/>
      <c r="AA196" s="389"/>
      <c r="AB196" s="389"/>
      <c r="AC196" s="389"/>
      <c r="AD196" s="389"/>
      <c r="AE196" s="389"/>
      <c r="AF196" s="389"/>
      <c r="AG196" s="389"/>
    </row>
    <row r="197" spans="1:33" s="16" customFormat="1" ht="12.6" customHeight="1" x14ac:dyDescent="0.25">
      <c r="A197" s="459" t="s">
        <v>26</v>
      </c>
      <c r="B197" s="458">
        <v>2017</v>
      </c>
      <c r="C197" s="457">
        <v>346</v>
      </c>
      <c r="D197" s="456">
        <v>11644</v>
      </c>
      <c r="E197" s="456">
        <v>4039</v>
      </c>
      <c r="F197" s="456">
        <v>5878</v>
      </c>
      <c r="G197" s="456">
        <v>216</v>
      </c>
      <c r="H197" s="455" t="s">
        <v>78</v>
      </c>
      <c r="I197" s="420"/>
      <c r="J197" s="442"/>
      <c r="K197" s="442"/>
      <c r="L197" s="442"/>
      <c r="M197" s="442"/>
      <c r="N197" s="442"/>
      <c r="O197" s="442"/>
      <c r="P197" s="442"/>
      <c r="Z197" s="420"/>
      <c r="AA197" s="442"/>
      <c r="AB197" s="442"/>
      <c r="AC197" s="442"/>
      <c r="AD197" s="442"/>
      <c r="AE197" s="442"/>
      <c r="AF197" s="442"/>
      <c r="AG197" s="442"/>
    </row>
    <row r="198" spans="1:33" s="16" customFormat="1" ht="12.6" customHeight="1" x14ac:dyDescent="0.25">
      <c r="A198" s="452"/>
      <c r="B198" s="454">
        <v>2018</v>
      </c>
      <c r="C198" s="450">
        <v>356</v>
      </c>
      <c r="D198" s="449">
        <v>11770</v>
      </c>
      <c r="E198" s="449">
        <v>4112</v>
      </c>
      <c r="F198" s="449">
        <v>5909</v>
      </c>
      <c r="G198" s="449">
        <v>185</v>
      </c>
      <c r="H198" s="448" t="s">
        <v>78</v>
      </c>
      <c r="I198" s="418"/>
      <c r="J198" s="442"/>
      <c r="K198" s="442"/>
      <c r="L198" s="442"/>
      <c r="M198" s="442"/>
      <c r="N198" s="442"/>
      <c r="O198" s="442"/>
      <c r="P198" s="442"/>
      <c r="Z198" s="418"/>
      <c r="AA198" s="442"/>
      <c r="AB198" s="442"/>
      <c r="AC198" s="442"/>
      <c r="AD198" s="442"/>
      <c r="AE198" s="442"/>
      <c r="AF198" s="442"/>
      <c r="AG198" s="442"/>
    </row>
    <row r="199" spans="1:33" s="16" customFormat="1" ht="12.6" customHeight="1" x14ac:dyDescent="0.25">
      <c r="A199" s="452"/>
      <c r="B199" s="453">
        <v>2019</v>
      </c>
      <c r="C199" s="450">
        <v>331</v>
      </c>
      <c r="D199" s="449">
        <v>11606</v>
      </c>
      <c r="E199" s="449">
        <v>4489</v>
      </c>
      <c r="F199" s="449">
        <v>5363</v>
      </c>
      <c r="G199" s="449">
        <v>196</v>
      </c>
      <c r="H199" s="448" t="s">
        <v>78</v>
      </c>
      <c r="I199" s="416"/>
      <c r="J199" s="442"/>
      <c r="K199" s="442"/>
      <c r="L199" s="442"/>
      <c r="M199" s="442"/>
      <c r="N199" s="442"/>
      <c r="O199" s="442"/>
      <c r="P199" s="442"/>
      <c r="Z199" s="416"/>
      <c r="AA199" s="442"/>
      <c r="AB199" s="442"/>
      <c r="AC199" s="442"/>
      <c r="AD199" s="442"/>
      <c r="AE199" s="442"/>
      <c r="AF199" s="442"/>
      <c r="AG199" s="442"/>
    </row>
    <row r="200" spans="1:33" s="16" customFormat="1" ht="12.6" customHeight="1" x14ac:dyDescent="0.25">
      <c r="A200" s="452"/>
      <c r="B200" s="451">
        <v>2020</v>
      </c>
      <c r="C200" s="450">
        <v>339</v>
      </c>
      <c r="D200" s="449">
        <v>11608</v>
      </c>
      <c r="E200" s="449">
        <v>4410</v>
      </c>
      <c r="F200" s="449">
        <v>5026</v>
      </c>
      <c r="G200" s="449">
        <v>127</v>
      </c>
      <c r="H200" s="448">
        <v>365</v>
      </c>
      <c r="I200" s="410"/>
      <c r="J200" s="442"/>
      <c r="K200" s="442"/>
      <c r="L200" s="442"/>
      <c r="M200" s="442"/>
      <c r="N200" s="442"/>
      <c r="O200" s="442"/>
      <c r="P200" s="442"/>
      <c r="Z200" s="410"/>
      <c r="AA200" s="442"/>
      <c r="AB200" s="442"/>
      <c r="AC200" s="442"/>
      <c r="AD200" s="442"/>
      <c r="AE200" s="442"/>
      <c r="AF200" s="442"/>
      <c r="AG200" s="442"/>
    </row>
    <row r="201" spans="1:33" s="16" customFormat="1" ht="12.6" customHeight="1" x14ac:dyDescent="0.25">
      <c r="A201" s="447"/>
      <c r="B201" s="446">
        <v>2021</v>
      </c>
      <c r="C201" s="445">
        <v>336</v>
      </c>
      <c r="D201" s="444">
        <v>11818</v>
      </c>
      <c r="E201" s="444">
        <v>4560</v>
      </c>
      <c r="F201" s="444">
        <v>4662</v>
      </c>
      <c r="G201" s="444">
        <v>179</v>
      </c>
      <c r="H201" s="443">
        <v>569</v>
      </c>
      <c r="I201" s="410"/>
      <c r="J201" s="442"/>
      <c r="K201" s="442"/>
      <c r="L201" s="442"/>
      <c r="M201" s="442"/>
      <c r="N201" s="442"/>
      <c r="O201" s="442"/>
      <c r="P201" s="442"/>
      <c r="Z201" s="410"/>
      <c r="AA201" s="442"/>
      <c r="AB201" s="442"/>
      <c r="AC201" s="442"/>
      <c r="AD201" s="442"/>
      <c r="AE201" s="442"/>
      <c r="AF201" s="442"/>
      <c r="AG201" s="442"/>
    </row>
    <row r="202" spans="1:33" s="87" customFormat="1" ht="12.6" customHeight="1" x14ac:dyDescent="0.25">
      <c r="A202" s="415" t="s">
        <v>27</v>
      </c>
      <c r="B202" s="441">
        <v>2017</v>
      </c>
      <c r="C202" s="545">
        <v>167</v>
      </c>
      <c r="D202" s="546">
        <v>5701</v>
      </c>
      <c r="E202" s="546">
        <v>1960</v>
      </c>
      <c r="F202" s="546">
        <v>3103</v>
      </c>
      <c r="G202" s="546">
        <v>27</v>
      </c>
      <c r="H202" s="547" t="s">
        <v>78</v>
      </c>
      <c r="I202" s="420"/>
      <c r="J202" s="409"/>
      <c r="K202" s="409"/>
      <c r="L202" s="409"/>
      <c r="M202" s="409"/>
      <c r="N202" s="409"/>
      <c r="O202" s="409"/>
      <c r="P202" s="409"/>
      <c r="Q202" s="16"/>
      <c r="R202" s="16"/>
      <c r="S202" s="16"/>
      <c r="T202" s="16"/>
      <c r="U202" s="16"/>
      <c r="V202" s="16"/>
      <c r="W202" s="16"/>
      <c r="Z202" s="420"/>
      <c r="AA202" s="409"/>
      <c r="AB202" s="409"/>
      <c r="AC202" s="409"/>
      <c r="AD202" s="409"/>
      <c r="AE202" s="409"/>
      <c r="AF202" s="409"/>
      <c r="AG202" s="409"/>
    </row>
    <row r="203" spans="1:33" s="87" customFormat="1" ht="12.6" customHeight="1" x14ac:dyDescent="0.25">
      <c r="A203" s="415"/>
      <c r="B203" s="419">
        <v>2018</v>
      </c>
      <c r="C203" s="545">
        <v>172</v>
      </c>
      <c r="D203" s="546">
        <v>5815</v>
      </c>
      <c r="E203" s="546">
        <v>1953</v>
      </c>
      <c r="F203" s="546">
        <v>3186</v>
      </c>
      <c r="G203" s="546">
        <v>21</v>
      </c>
      <c r="H203" s="547" t="s">
        <v>78</v>
      </c>
      <c r="I203" s="418"/>
      <c r="J203" s="409"/>
      <c r="K203" s="409"/>
      <c r="L203" s="409"/>
      <c r="M203" s="409"/>
      <c r="N203" s="409"/>
      <c r="O203" s="409"/>
      <c r="P203" s="409"/>
      <c r="Q203" s="16"/>
      <c r="R203" s="16"/>
      <c r="S203" s="16"/>
      <c r="T203" s="16"/>
      <c r="U203" s="16"/>
      <c r="V203" s="16"/>
      <c r="W203" s="16"/>
      <c r="Z203" s="418"/>
      <c r="AA203" s="409"/>
      <c r="AB203" s="409"/>
      <c r="AC203" s="409"/>
      <c r="AD203" s="409"/>
      <c r="AE203" s="409"/>
      <c r="AF203" s="409"/>
      <c r="AG203" s="409"/>
    </row>
    <row r="204" spans="1:33" s="87" customFormat="1" ht="12.6" customHeight="1" x14ac:dyDescent="0.25">
      <c r="A204" s="415"/>
      <c r="B204" s="417">
        <v>2019</v>
      </c>
      <c r="C204" s="545">
        <v>156</v>
      </c>
      <c r="D204" s="546">
        <v>5835</v>
      </c>
      <c r="E204" s="546">
        <v>2118</v>
      </c>
      <c r="F204" s="546">
        <v>3005</v>
      </c>
      <c r="G204" s="546">
        <v>20</v>
      </c>
      <c r="H204" s="547" t="s">
        <v>78</v>
      </c>
      <c r="I204" s="416"/>
      <c r="J204" s="409"/>
      <c r="K204" s="409"/>
      <c r="L204" s="409"/>
      <c r="M204" s="409"/>
      <c r="N204" s="409"/>
      <c r="O204" s="409"/>
      <c r="P204" s="409"/>
      <c r="Q204" s="16"/>
      <c r="R204" s="16"/>
      <c r="S204" s="16"/>
      <c r="T204" s="16"/>
      <c r="U204" s="16"/>
      <c r="V204" s="16"/>
      <c r="W204" s="16"/>
      <c r="Z204" s="416"/>
      <c r="AA204" s="409"/>
      <c r="AB204" s="409"/>
      <c r="AC204" s="409"/>
      <c r="AD204" s="409"/>
      <c r="AE204" s="409"/>
      <c r="AF204" s="409"/>
      <c r="AG204" s="409"/>
    </row>
    <row r="205" spans="1:33" s="87" customFormat="1" ht="12.6" customHeight="1" x14ac:dyDescent="0.25">
      <c r="A205" s="415"/>
      <c r="B205" s="414">
        <v>2020</v>
      </c>
      <c r="C205" s="545">
        <v>164</v>
      </c>
      <c r="D205" s="546">
        <v>5891</v>
      </c>
      <c r="E205" s="546">
        <v>1982</v>
      </c>
      <c r="F205" s="546">
        <v>2856</v>
      </c>
      <c r="G205" s="546">
        <v>18</v>
      </c>
      <c r="H205" s="547">
        <v>143</v>
      </c>
      <c r="I205" s="410"/>
      <c r="J205" s="409"/>
      <c r="K205" s="409"/>
      <c r="L205" s="409"/>
      <c r="M205" s="409"/>
      <c r="N205" s="409"/>
      <c r="O205" s="409"/>
      <c r="P205" s="409"/>
      <c r="Q205" s="16"/>
      <c r="R205" s="16"/>
      <c r="S205" s="16"/>
      <c r="T205" s="16"/>
      <c r="U205" s="16"/>
      <c r="V205" s="16"/>
      <c r="W205" s="16"/>
      <c r="Z205" s="410"/>
      <c r="AA205" s="409"/>
      <c r="AB205" s="409"/>
      <c r="AC205" s="409"/>
      <c r="AD205" s="409"/>
      <c r="AE205" s="409"/>
      <c r="AF205" s="409"/>
      <c r="AG205" s="409"/>
    </row>
    <row r="206" spans="1:33" s="87" customFormat="1" ht="12.6" customHeight="1" x14ac:dyDescent="0.25">
      <c r="A206" s="415"/>
      <c r="B206" s="414">
        <v>2021</v>
      </c>
      <c r="C206" s="545">
        <v>165</v>
      </c>
      <c r="D206" s="546">
        <v>5944</v>
      </c>
      <c r="E206" s="546">
        <v>1965</v>
      </c>
      <c r="F206" s="546">
        <v>2680</v>
      </c>
      <c r="G206" s="546">
        <v>103</v>
      </c>
      <c r="H206" s="547">
        <v>300</v>
      </c>
      <c r="I206" s="410"/>
      <c r="J206" s="409"/>
      <c r="K206" s="409"/>
      <c r="L206" s="409"/>
      <c r="M206" s="409"/>
      <c r="N206" s="409"/>
      <c r="O206" s="409"/>
      <c r="P206" s="409"/>
      <c r="Q206" s="16"/>
      <c r="R206" s="16"/>
      <c r="S206" s="16"/>
      <c r="T206" s="16"/>
      <c r="U206" s="16"/>
      <c r="V206" s="16"/>
      <c r="W206" s="16"/>
      <c r="Z206" s="410"/>
      <c r="AA206" s="409"/>
      <c r="AB206" s="409"/>
      <c r="AC206" s="409"/>
      <c r="AD206" s="409"/>
      <c r="AE206" s="409"/>
      <c r="AF206" s="409"/>
      <c r="AG206" s="409"/>
    </row>
    <row r="207" spans="1:33" s="87" customFormat="1" ht="12.6" customHeight="1" x14ac:dyDescent="0.25">
      <c r="A207" s="403" t="s">
        <v>145</v>
      </c>
      <c r="B207" s="440">
        <v>2017</v>
      </c>
      <c r="C207" s="439">
        <v>8</v>
      </c>
      <c r="D207" s="438">
        <v>146</v>
      </c>
      <c r="E207" s="438">
        <v>92</v>
      </c>
      <c r="F207" s="438">
        <v>33</v>
      </c>
      <c r="G207" s="438" t="s">
        <v>78</v>
      </c>
      <c r="H207" s="437" t="s">
        <v>78</v>
      </c>
      <c r="I207" s="436"/>
      <c r="J207" s="426"/>
      <c r="K207" s="426"/>
      <c r="L207" s="426"/>
      <c r="M207" s="426"/>
      <c r="N207" s="426"/>
      <c r="O207" s="426"/>
      <c r="P207" s="426"/>
      <c r="Z207" s="436"/>
      <c r="AA207" s="426"/>
      <c r="AB207" s="426"/>
      <c r="AC207" s="426"/>
      <c r="AD207" s="426"/>
      <c r="AE207" s="426"/>
      <c r="AF207" s="426"/>
      <c r="AG207" s="426"/>
    </row>
    <row r="208" spans="1:33" s="87" customFormat="1" ht="12.6" customHeight="1" x14ac:dyDescent="0.25">
      <c r="A208" s="357"/>
      <c r="B208" s="435">
        <v>2018</v>
      </c>
      <c r="C208" s="430">
        <v>8</v>
      </c>
      <c r="D208" s="429">
        <v>147</v>
      </c>
      <c r="E208" s="429">
        <v>92</v>
      </c>
      <c r="F208" s="429">
        <v>34</v>
      </c>
      <c r="G208" s="429" t="s">
        <v>78</v>
      </c>
      <c r="H208" s="428" t="s">
        <v>78</v>
      </c>
      <c r="I208" s="434"/>
      <c r="J208" s="426"/>
      <c r="K208" s="426"/>
      <c r="L208" s="426"/>
      <c r="M208" s="426"/>
      <c r="N208" s="426"/>
      <c r="O208" s="426"/>
      <c r="P208" s="426"/>
      <c r="Z208" s="434"/>
      <c r="AA208" s="426"/>
      <c r="AB208" s="426"/>
      <c r="AC208" s="426"/>
      <c r="AD208" s="426"/>
      <c r="AE208" s="426"/>
      <c r="AF208" s="426"/>
      <c r="AG208" s="426"/>
    </row>
    <row r="209" spans="1:33" s="87" customFormat="1" ht="12.6" customHeight="1" x14ac:dyDescent="0.25">
      <c r="A209" s="357"/>
      <c r="B209" s="433">
        <v>2019</v>
      </c>
      <c r="C209" s="430">
        <v>6</v>
      </c>
      <c r="D209" s="429">
        <v>123</v>
      </c>
      <c r="E209" s="429">
        <v>98</v>
      </c>
      <c r="F209" s="429">
        <v>11</v>
      </c>
      <c r="G209" s="429" t="s">
        <v>78</v>
      </c>
      <c r="H209" s="428" t="s">
        <v>78</v>
      </c>
      <c r="I209" s="432"/>
      <c r="J209" s="426"/>
      <c r="K209" s="426"/>
      <c r="L209" s="426"/>
      <c r="M209" s="426"/>
      <c r="N209" s="426"/>
      <c r="O209" s="426"/>
      <c r="P209" s="426"/>
      <c r="Z209" s="432"/>
      <c r="AA209" s="426"/>
      <c r="AB209" s="426"/>
      <c r="AC209" s="426"/>
      <c r="AD209" s="426"/>
      <c r="AE209" s="426"/>
      <c r="AF209" s="426"/>
      <c r="AG209" s="426"/>
    </row>
    <row r="210" spans="1:33" s="87" customFormat="1" ht="12.6" customHeight="1" x14ac:dyDescent="0.25">
      <c r="A210" s="357"/>
      <c r="B210" s="431">
        <v>2020</v>
      </c>
      <c r="C210" s="430">
        <v>6</v>
      </c>
      <c r="D210" s="429">
        <v>122</v>
      </c>
      <c r="E210" s="429">
        <v>98</v>
      </c>
      <c r="F210" s="429">
        <v>10</v>
      </c>
      <c r="G210" s="429" t="s">
        <v>78</v>
      </c>
      <c r="H210" s="428" t="s">
        <v>78</v>
      </c>
      <c r="I210" s="427"/>
      <c r="J210" s="426"/>
      <c r="K210" s="426"/>
      <c r="L210" s="426"/>
      <c r="M210" s="426"/>
      <c r="N210" s="426"/>
      <c r="O210" s="426"/>
      <c r="P210" s="426"/>
      <c r="Z210" s="427"/>
      <c r="AA210" s="426"/>
      <c r="AB210" s="426"/>
      <c r="AC210" s="426"/>
      <c r="AD210" s="426"/>
      <c r="AE210" s="426"/>
      <c r="AF210" s="426"/>
      <c r="AG210" s="426"/>
    </row>
    <row r="211" spans="1:33" s="87" customFormat="1" ht="12.6" customHeight="1" x14ac:dyDescent="0.25">
      <c r="A211" s="357"/>
      <c r="B211" s="431">
        <v>2021</v>
      </c>
      <c r="C211" s="430">
        <v>6</v>
      </c>
      <c r="D211" s="429">
        <v>124</v>
      </c>
      <c r="E211" s="429">
        <v>100</v>
      </c>
      <c r="F211" s="429">
        <v>10</v>
      </c>
      <c r="G211" s="429" t="s">
        <v>78</v>
      </c>
      <c r="H211" s="428" t="s">
        <v>78</v>
      </c>
      <c r="I211" s="427"/>
      <c r="J211" s="426"/>
      <c r="K211" s="426"/>
      <c r="L211" s="426"/>
      <c r="M211" s="426"/>
      <c r="N211" s="426"/>
      <c r="O211" s="426"/>
      <c r="P211" s="426"/>
      <c r="Z211" s="427"/>
      <c r="AA211" s="426"/>
      <c r="AB211" s="426"/>
      <c r="AC211" s="426"/>
      <c r="AD211" s="426"/>
      <c r="AE211" s="426"/>
      <c r="AF211" s="426"/>
      <c r="AG211" s="426"/>
    </row>
    <row r="212" spans="1:33" s="87" customFormat="1" ht="12.6" customHeight="1" x14ac:dyDescent="0.25">
      <c r="A212" s="403" t="s">
        <v>144</v>
      </c>
      <c r="B212" s="440">
        <v>2017</v>
      </c>
      <c r="C212" s="439">
        <v>22</v>
      </c>
      <c r="D212" s="438">
        <v>810</v>
      </c>
      <c r="E212" s="438">
        <v>318</v>
      </c>
      <c r="F212" s="438">
        <v>449</v>
      </c>
      <c r="G212" s="438">
        <v>2</v>
      </c>
      <c r="H212" s="437" t="s">
        <v>78</v>
      </c>
      <c r="I212" s="436"/>
      <c r="J212" s="426"/>
      <c r="K212" s="426"/>
      <c r="L212" s="426"/>
      <c r="M212" s="426"/>
      <c r="N212" s="426"/>
      <c r="O212" s="426"/>
      <c r="P212" s="426"/>
      <c r="Z212" s="436"/>
      <c r="AA212" s="426"/>
      <c r="AB212" s="426"/>
      <c r="AC212" s="426"/>
      <c r="AD212" s="426"/>
      <c r="AE212" s="426"/>
      <c r="AF212" s="426"/>
      <c r="AG212" s="426"/>
    </row>
    <row r="213" spans="1:33" s="87" customFormat="1" ht="12.6" customHeight="1" x14ac:dyDescent="0.25">
      <c r="A213" s="357"/>
      <c r="B213" s="435">
        <v>2018</v>
      </c>
      <c r="C213" s="430">
        <v>21</v>
      </c>
      <c r="D213" s="429">
        <v>804</v>
      </c>
      <c r="E213" s="429">
        <v>311</v>
      </c>
      <c r="F213" s="429">
        <v>458</v>
      </c>
      <c r="G213" s="429">
        <v>2</v>
      </c>
      <c r="H213" s="428" t="s">
        <v>78</v>
      </c>
      <c r="I213" s="434"/>
      <c r="J213" s="426"/>
      <c r="K213" s="426"/>
      <c r="L213" s="426"/>
      <c r="M213" s="426"/>
      <c r="N213" s="426"/>
      <c r="O213" s="426"/>
      <c r="P213" s="426"/>
      <c r="Z213" s="434"/>
      <c r="AA213" s="426"/>
      <c r="AB213" s="426"/>
      <c r="AC213" s="426"/>
      <c r="AD213" s="426"/>
      <c r="AE213" s="426"/>
      <c r="AF213" s="426"/>
      <c r="AG213" s="426"/>
    </row>
    <row r="214" spans="1:33" s="87" customFormat="1" ht="12.6" customHeight="1" x14ac:dyDescent="0.25">
      <c r="A214" s="357"/>
      <c r="B214" s="433">
        <v>2019</v>
      </c>
      <c r="C214" s="430">
        <v>17</v>
      </c>
      <c r="D214" s="429">
        <v>782</v>
      </c>
      <c r="E214" s="429">
        <v>313</v>
      </c>
      <c r="F214" s="429">
        <v>454</v>
      </c>
      <c r="G214" s="429">
        <v>2</v>
      </c>
      <c r="H214" s="428" t="s">
        <v>78</v>
      </c>
      <c r="I214" s="432"/>
      <c r="J214" s="426"/>
      <c r="K214" s="426"/>
      <c r="L214" s="426"/>
      <c r="M214" s="426"/>
      <c r="N214" s="426"/>
      <c r="O214" s="426"/>
      <c r="P214" s="426"/>
      <c r="Z214" s="432"/>
      <c r="AA214" s="426"/>
      <c r="AB214" s="426"/>
      <c r="AC214" s="426"/>
      <c r="AD214" s="426"/>
      <c r="AE214" s="426"/>
      <c r="AF214" s="426"/>
      <c r="AG214" s="426"/>
    </row>
    <row r="215" spans="1:33" s="87" customFormat="1" ht="12.6" customHeight="1" x14ac:dyDescent="0.25">
      <c r="A215" s="357"/>
      <c r="B215" s="431">
        <v>2020</v>
      </c>
      <c r="C215" s="430">
        <v>17</v>
      </c>
      <c r="D215" s="429">
        <v>765</v>
      </c>
      <c r="E215" s="429">
        <v>298</v>
      </c>
      <c r="F215" s="429">
        <v>441</v>
      </c>
      <c r="G215" s="429">
        <v>1</v>
      </c>
      <c r="H215" s="428">
        <v>12</v>
      </c>
      <c r="I215" s="427"/>
      <c r="J215" s="426"/>
      <c r="K215" s="426"/>
      <c r="L215" s="426"/>
      <c r="M215" s="426"/>
      <c r="N215" s="426"/>
      <c r="O215" s="426"/>
      <c r="P215" s="426"/>
      <c r="Z215" s="427"/>
      <c r="AA215" s="426"/>
      <c r="AB215" s="426"/>
      <c r="AC215" s="426"/>
      <c r="AD215" s="426"/>
      <c r="AE215" s="426"/>
      <c r="AF215" s="426"/>
      <c r="AG215" s="426"/>
    </row>
    <row r="216" spans="1:33" s="87" customFormat="1" ht="12.6" customHeight="1" x14ac:dyDescent="0.25">
      <c r="A216" s="357"/>
      <c r="B216" s="431">
        <v>2021</v>
      </c>
      <c r="C216" s="430">
        <v>19</v>
      </c>
      <c r="D216" s="429">
        <v>744</v>
      </c>
      <c r="E216" s="429">
        <v>305</v>
      </c>
      <c r="F216" s="429">
        <v>363</v>
      </c>
      <c r="G216" s="429" t="s">
        <v>78</v>
      </c>
      <c r="H216" s="428">
        <v>63</v>
      </c>
      <c r="I216" s="427"/>
      <c r="J216" s="426"/>
      <c r="K216" s="426"/>
      <c r="L216" s="426"/>
      <c r="M216" s="426"/>
      <c r="N216" s="426"/>
      <c r="O216" s="426"/>
      <c r="P216" s="426"/>
      <c r="Z216" s="427"/>
      <c r="AA216" s="426"/>
      <c r="AB216" s="426"/>
      <c r="AC216" s="426"/>
      <c r="AD216" s="426"/>
      <c r="AE216" s="426"/>
      <c r="AF216" s="426"/>
      <c r="AG216" s="426"/>
    </row>
    <row r="217" spans="1:33" s="87" customFormat="1" ht="12.6" customHeight="1" x14ac:dyDescent="0.25">
      <c r="A217" s="403" t="s">
        <v>143</v>
      </c>
      <c r="B217" s="440">
        <v>2017</v>
      </c>
      <c r="C217" s="439">
        <v>10</v>
      </c>
      <c r="D217" s="438">
        <v>428</v>
      </c>
      <c r="E217" s="438">
        <v>131</v>
      </c>
      <c r="F217" s="438">
        <v>177</v>
      </c>
      <c r="G217" s="438">
        <v>13</v>
      </c>
      <c r="H217" s="437" t="s">
        <v>78</v>
      </c>
      <c r="I217" s="436"/>
      <c r="J217" s="426"/>
      <c r="K217" s="426"/>
      <c r="L217" s="426"/>
      <c r="M217" s="426"/>
      <c r="N217" s="426"/>
      <c r="O217" s="426"/>
      <c r="P217" s="426"/>
      <c r="Z217" s="436"/>
      <c r="AA217" s="426"/>
      <c r="AB217" s="426"/>
      <c r="AC217" s="426"/>
      <c r="AD217" s="426"/>
      <c r="AE217" s="426"/>
      <c r="AF217" s="426"/>
      <c r="AG217" s="426"/>
    </row>
    <row r="218" spans="1:33" s="87" customFormat="1" ht="12.6" customHeight="1" x14ac:dyDescent="0.25">
      <c r="A218" s="357"/>
      <c r="B218" s="435">
        <v>2018</v>
      </c>
      <c r="C218" s="430">
        <v>10</v>
      </c>
      <c r="D218" s="429">
        <v>469</v>
      </c>
      <c r="E218" s="429">
        <v>132</v>
      </c>
      <c r="F218" s="429">
        <v>194</v>
      </c>
      <c r="G218" s="429">
        <v>9</v>
      </c>
      <c r="H218" s="428" t="s">
        <v>78</v>
      </c>
      <c r="I218" s="434"/>
      <c r="J218" s="426"/>
      <c r="K218" s="426"/>
      <c r="L218" s="426"/>
      <c r="M218" s="426"/>
      <c r="N218" s="426"/>
      <c r="O218" s="426"/>
      <c r="P218" s="426"/>
      <c r="Z218" s="434"/>
      <c r="AA218" s="426"/>
      <c r="AB218" s="426"/>
      <c r="AC218" s="426"/>
      <c r="AD218" s="426"/>
      <c r="AE218" s="426"/>
      <c r="AF218" s="426"/>
      <c r="AG218" s="426"/>
    </row>
    <row r="219" spans="1:33" s="87" customFormat="1" ht="12.6" customHeight="1" x14ac:dyDescent="0.25">
      <c r="A219" s="357"/>
      <c r="B219" s="433">
        <v>2019</v>
      </c>
      <c r="C219" s="430">
        <v>7</v>
      </c>
      <c r="D219" s="429">
        <v>394</v>
      </c>
      <c r="E219" s="429">
        <v>108</v>
      </c>
      <c r="F219" s="429">
        <v>146</v>
      </c>
      <c r="G219" s="429">
        <v>9</v>
      </c>
      <c r="H219" s="428" t="s">
        <v>78</v>
      </c>
      <c r="I219" s="432"/>
      <c r="J219" s="426"/>
      <c r="K219" s="426"/>
      <c r="L219" s="426"/>
      <c r="M219" s="426"/>
      <c r="N219" s="426"/>
      <c r="O219" s="426"/>
      <c r="P219" s="426"/>
      <c r="Z219" s="432"/>
      <c r="AA219" s="426"/>
      <c r="AB219" s="426"/>
      <c r="AC219" s="426"/>
      <c r="AD219" s="426"/>
      <c r="AE219" s="426"/>
      <c r="AF219" s="426"/>
      <c r="AG219" s="426"/>
    </row>
    <row r="220" spans="1:33" s="87" customFormat="1" ht="12.6" customHeight="1" x14ac:dyDescent="0.25">
      <c r="A220" s="357"/>
      <c r="B220" s="431">
        <v>2020</v>
      </c>
      <c r="C220" s="430">
        <v>7</v>
      </c>
      <c r="D220" s="429">
        <v>392</v>
      </c>
      <c r="E220" s="429">
        <v>106</v>
      </c>
      <c r="F220" s="429">
        <v>146</v>
      </c>
      <c r="G220" s="429">
        <v>10</v>
      </c>
      <c r="H220" s="428" t="s">
        <v>78</v>
      </c>
      <c r="I220" s="427"/>
      <c r="J220" s="426"/>
      <c r="K220" s="426"/>
      <c r="L220" s="426"/>
      <c r="M220" s="426"/>
      <c r="N220" s="426"/>
      <c r="O220" s="426"/>
      <c r="P220" s="426"/>
      <c r="Z220" s="427"/>
      <c r="AA220" s="426"/>
      <c r="AB220" s="426"/>
      <c r="AC220" s="426"/>
      <c r="AD220" s="426"/>
      <c r="AE220" s="426"/>
      <c r="AF220" s="426"/>
      <c r="AG220" s="426"/>
    </row>
    <row r="221" spans="1:33" s="87" customFormat="1" ht="12.6" customHeight="1" x14ac:dyDescent="0.25">
      <c r="A221" s="357"/>
      <c r="B221" s="431">
        <v>2021</v>
      </c>
      <c r="C221" s="430">
        <v>7</v>
      </c>
      <c r="D221" s="429">
        <v>386</v>
      </c>
      <c r="E221" s="429">
        <v>100</v>
      </c>
      <c r="F221" s="429">
        <v>111</v>
      </c>
      <c r="G221" s="429" t="s">
        <v>78</v>
      </c>
      <c r="H221" s="428">
        <v>42</v>
      </c>
      <c r="I221" s="427"/>
      <c r="J221" s="426"/>
      <c r="K221" s="426"/>
      <c r="L221" s="426"/>
      <c r="M221" s="426"/>
      <c r="N221" s="426"/>
      <c r="O221" s="426"/>
      <c r="P221" s="426"/>
      <c r="Z221" s="427"/>
      <c r="AA221" s="426"/>
      <c r="AB221" s="426"/>
      <c r="AC221" s="426"/>
      <c r="AD221" s="426"/>
      <c r="AE221" s="426"/>
      <c r="AF221" s="426"/>
      <c r="AG221" s="426"/>
    </row>
    <row r="222" spans="1:33" s="87" customFormat="1" ht="12.6" customHeight="1" x14ac:dyDescent="0.25">
      <c r="A222" s="403" t="s">
        <v>142</v>
      </c>
      <c r="B222" s="440">
        <v>2017</v>
      </c>
      <c r="C222" s="439">
        <v>8</v>
      </c>
      <c r="D222" s="438">
        <v>257</v>
      </c>
      <c r="E222" s="438">
        <v>63</v>
      </c>
      <c r="F222" s="438">
        <v>177</v>
      </c>
      <c r="G222" s="438">
        <v>7</v>
      </c>
      <c r="H222" s="437" t="s">
        <v>78</v>
      </c>
      <c r="I222" s="436"/>
      <c r="J222" s="426"/>
      <c r="K222" s="426"/>
      <c r="L222" s="426"/>
      <c r="M222" s="426"/>
      <c r="N222" s="426"/>
      <c r="O222" s="426"/>
      <c r="P222" s="426"/>
      <c r="Z222" s="436"/>
      <c r="AA222" s="426"/>
      <c r="AB222" s="426"/>
      <c r="AC222" s="426"/>
      <c r="AD222" s="426"/>
      <c r="AE222" s="426"/>
      <c r="AF222" s="426"/>
      <c r="AG222" s="426"/>
    </row>
    <row r="223" spans="1:33" s="87" customFormat="1" ht="12.6" customHeight="1" x14ac:dyDescent="0.25">
      <c r="A223" s="460"/>
      <c r="B223" s="435">
        <v>2018</v>
      </c>
      <c r="C223" s="430">
        <v>8</v>
      </c>
      <c r="D223" s="429">
        <v>294</v>
      </c>
      <c r="E223" s="429">
        <v>63</v>
      </c>
      <c r="F223" s="429">
        <v>214</v>
      </c>
      <c r="G223" s="429">
        <v>7</v>
      </c>
      <c r="H223" s="428" t="s">
        <v>78</v>
      </c>
      <c r="I223" s="434"/>
      <c r="J223" s="426"/>
      <c r="K223" s="426"/>
      <c r="L223" s="426"/>
      <c r="M223" s="426"/>
      <c r="N223" s="426"/>
      <c r="O223" s="426"/>
      <c r="P223" s="426"/>
      <c r="Z223" s="434"/>
      <c r="AA223" s="426"/>
      <c r="AB223" s="426"/>
      <c r="AC223" s="426"/>
      <c r="AD223" s="426"/>
      <c r="AE223" s="426"/>
      <c r="AF223" s="426"/>
      <c r="AG223" s="426"/>
    </row>
    <row r="224" spans="1:33" s="87" customFormat="1" ht="12.6" customHeight="1" x14ac:dyDescent="0.25">
      <c r="A224" s="357"/>
      <c r="B224" s="433">
        <v>2019</v>
      </c>
      <c r="C224" s="430">
        <v>7</v>
      </c>
      <c r="D224" s="429">
        <v>218</v>
      </c>
      <c r="E224" s="429">
        <v>31</v>
      </c>
      <c r="F224" s="429">
        <v>171</v>
      </c>
      <c r="G224" s="429">
        <v>6</v>
      </c>
      <c r="H224" s="428" t="s">
        <v>78</v>
      </c>
      <c r="I224" s="432"/>
      <c r="J224" s="426"/>
      <c r="K224" s="426"/>
      <c r="L224" s="426"/>
      <c r="M224" s="426"/>
      <c r="N224" s="426"/>
      <c r="O224" s="426"/>
      <c r="P224" s="426"/>
      <c r="Z224" s="432"/>
      <c r="AA224" s="426"/>
      <c r="AB224" s="426"/>
      <c r="AC224" s="426"/>
      <c r="AD224" s="426"/>
      <c r="AE224" s="426"/>
      <c r="AF224" s="426"/>
      <c r="AG224" s="426"/>
    </row>
    <row r="225" spans="1:33" s="87" customFormat="1" ht="12.6" customHeight="1" x14ac:dyDescent="0.25">
      <c r="A225" s="357"/>
      <c r="B225" s="431">
        <v>2020</v>
      </c>
      <c r="C225" s="430">
        <v>7</v>
      </c>
      <c r="D225" s="429">
        <v>198</v>
      </c>
      <c r="E225" s="429">
        <v>22</v>
      </c>
      <c r="F225" s="429">
        <v>160</v>
      </c>
      <c r="G225" s="429">
        <v>6</v>
      </c>
      <c r="H225" s="428" t="s">
        <v>78</v>
      </c>
      <c r="I225" s="427"/>
      <c r="J225" s="426"/>
      <c r="K225" s="426"/>
      <c r="L225" s="426"/>
      <c r="M225" s="426"/>
      <c r="N225" s="426"/>
      <c r="O225" s="426"/>
      <c r="P225" s="426"/>
      <c r="Z225" s="427"/>
      <c r="AA225" s="426"/>
      <c r="AB225" s="426"/>
      <c r="AC225" s="426"/>
      <c r="AD225" s="426"/>
      <c r="AE225" s="426"/>
      <c r="AF225" s="426"/>
      <c r="AG225" s="426"/>
    </row>
    <row r="226" spans="1:33" s="87" customFormat="1" ht="12.6" customHeight="1" x14ac:dyDescent="0.25">
      <c r="A226" s="357"/>
      <c r="B226" s="431">
        <v>2021</v>
      </c>
      <c r="C226" s="430">
        <v>7</v>
      </c>
      <c r="D226" s="429">
        <v>221</v>
      </c>
      <c r="E226" s="429">
        <v>31</v>
      </c>
      <c r="F226" s="429">
        <v>157</v>
      </c>
      <c r="G226" s="429">
        <v>23</v>
      </c>
      <c r="H226" s="428">
        <v>23</v>
      </c>
      <c r="I226" s="427"/>
      <c r="J226" s="426"/>
      <c r="K226" s="426"/>
      <c r="L226" s="426"/>
      <c r="M226" s="426"/>
      <c r="N226" s="426"/>
      <c r="O226" s="426"/>
      <c r="P226" s="426"/>
      <c r="Z226" s="427"/>
      <c r="AA226" s="426"/>
      <c r="AB226" s="426"/>
      <c r="AC226" s="426"/>
      <c r="AD226" s="426"/>
      <c r="AE226" s="426"/>
      <c r="AF226" s="426"/>
      <c r="AG226" s="426"/>
    </row>
    <row r="227" spans="1:33" s="87" customFormat="1" ht="12.6" customHeight="1" x14ac:dyDescent="0.25">
      <c r="A227" s="403" t="s">
        <v>141</v>
      </c>
      <c r="B227" s="440">
        <v>2017</v>
      </c>
      <c r="C227" s="439">
        <v>19</v>
      </c>
      <c r="D227" s="438">
        <v>616</v>
      </c>
      <c r="E227" s="438">
        <v>307</v>
      </c>
      <c r="F227" s="438">
        <v>265</v>
      </c>
      <c r="G227" s="438" t="s">
        <v>78</v>
      </c>
      <c r="H227" s="437" t="s">
        <v>78</v>
      </c>
      <c r="I227" s="436"/>
      <c r="J227" s="426"/>
      <c r="K227" s="426"/>
      <c r="L227" s="426"/>
      <c r="M227" s="426"/>
      <c r="N227" s="426"/>
      <c r="O227" s="426"/>
      <c r="P227" s="426"/>
      <c r="Z227" s="436"/>
      <c r="AA227" s="426"/>
      <c r="AB227" s="426"/>
      <c r="AC227" s="426"/>
      <c r="AD227" s="426"/>
      <c r="AE227" s="426"/>
      <c r="AF227" s="426"/>
      <c r="AG227" s="426"/>
    </row>
    <row r="228" spans="1:33" s="87" customFormat="1" ht="12.6" customHeight="1" x14ac:dyDescent="0.25">
      <c r="A228" s="357"/>
      <c r="B228" s="435">
        <v>2018</v>
      </c>
      <c r="C228" s="430">
        <v>20</v>
      </c>
      <c r="D228" s="429">
        <v>639</v>
      </c>
      <c r="E228" s="429">
        <v>307</v>
      </c>
      <c r="F228" s="429">
        <v>278</v>
      </c>
      <c r="G228" s="429" t="s">
        <v>78</v>
      </c>
      <c r="H228" s="428" t="s">
        <v>78</v>
      </c>
      <c r="I228" s="434"/>
      <c r="J228" s="426"/>
      <c r="K228" s="426"/>
      <c r="L228" s="426"/>
      <c r="M228" s="426"/>
      <c r="N228" s="426"/>
      <c r="O228" s="426"/>
      <c r="P228" s="426"/>
      <c r="Z228" s="434"/>
      <c r="AA228" s="426"/>
      <c r="AB228" s="426"/>
      <c r="AC228" s="426"/>
      <c r="AD228" s="426"/>
      <c r="AE228" s="426"/>
      <c r="AF228" s="426"/>
      <c r="AG228" s="426"/>
    </row>
    <row r="229" spans="1:33" s="87" customFormat="1" ht="12.6" customHeight="1" x14ac:dyDescent="0.25">
      <c r="A229" s="357"/>
      <c r="B229" s="433">
        <v>2019</v>
      </c>
      <c r="C229" s="430">
        <v>17</v>
      </c>
      <c r="D229" s="429">
        <v>490</v>
      </c>
      <c r="E229" s="429">
        <v>190</v>
      </c>
      <c r="F229" s="429">
        <v>262</v>
      </c>
      <c r="G229" s="429" t="s">
        <v>78</v>
      </c>
      <c r="H229" s="428" t="s">
        <v>78</v>
      </c>
      <c r="I229" s="432"/>
      <c r="J229" s="426"/>
      <c r="K229" s="426"/>
      <c r="L229" s="426"/>
      <c r="M229" s="426"/>
      <c r="N229" s="426"/>
      <c r="O229" s="426"/>
      <c r="P229" s="426"/>
      <c r="Z229" s="432"/>
      <c r="AA229" s="426"/>
      <c r="AB229" s="426"/>
      <c r="AC229" s="426"/>
      <c r="AD229" s="426"/>
      <c r="AE229" s="426"/>
      <c r="AF229" s="426"/>
      <c r="AG229" s="426"/>
    </row>
    <row r="230" spans="1:33" s="87" customFormat="1" ht="12.6" customHeight="1" x14ac:dyDescent="0.25">
      <c r="A230" s="357"/>
      <c r="B230" s="431">
        <v>2020</v>
      </c>
      <c r="C230" s="430">
        <v>17</v>
      </c>
      <c r="D230" s="429">
        <v>486</v>
      </c>
      <c r="E230" s="429">
        <v>187</v>
      </c>
      <c r="F230" s="429">
        <v>261</v>
      </c>
      <c r="G230" s="429" t="s">
        <v>78</v>
      </c>
      <c r="H230" s="428" t="s">
        <v>78</v>
      </c>
      <c r="I230" s="427"/>
      <c r="J230" s="426"/>
      <c r="K230" s="426"/>
      <c r="L230" s="426"/>
      <c r="M230" s="426"/>
      <c r="N230" s="426"/>
      <c r="O230" s="426"/>
      <c r="P230" s="426"/>
      <c r="Z230" s="427"/>
      <c r="AA230" s="426"/>
      <c r="AB230" s="426"/>
      <c r="AC230" s="426"/>
      <c r="AD230" s="426"/>
      <c r="AE230" s="426"/>
      <c r="AF230" s="426"/>
      <c r="AG230" s="426"/>
    </row>
    <row r="231" spans="1:33" s="87" customFormat="1" ht="12.6" customHeight="1" x14ac:dyDescent="0.25">
      <c r="A231" s="357"/>
      <c r="B231" s="431">
        <v>2021</v>
      </c>
      <c r="C231" s="430">
        <v>17</v>
      </c>
      <c r="D231" s="429">
        <v>490</v>
      </c>
      <c r="E231" s="429">
        <v>190</v>
      </c>
      <c r="F231" s="429">
        <v>262</v>
      </c>
      <c r="G231" s="429" t="s">
        <v>78</v>
      </c>
      <c r="H231" s="428" t="s">
        <v>78</v>
      </c>
      <c r="I231" s="427"/>
      <c r="J231" s="426"/>
      <c r="K231" s="426"/>
      <c r="L231" s="426"/>
      <c r="M231" s="426"/>
      <c r="N231" s="426"/>
      <c r="O231" s="426"/>
      <c r="P231" s="426"/>
      <c r="Z231" s="427"/>
      <c r="AA231" s="426"/>
      <c r="AB231" s="426"/>
      <c r="AC231" s="426"/>
      <c r="AD231" s="426"/>
      <c r="AE231" s="426"/>
      <c r="AF231" s="426"/>
      <c r="AG231" s="426"/>
    </row>
    <row r="232" spans="1:33" s="87" customFormat="1" ht="12.6" customHeight="1" x14ac:dyDescent="0.25">
      <c r="A232" s="403" t="s">
        <v>140</v>
      </c>
      <c r="B232" s="440">
        <v>2017</v>
      </c>
      <c r="C232" s="439">
        <v>31</v>
      </c>
      <c r="D232" s="438">
        <v>898</v>
      </c>
      <c r="E232" s="438">
        <v>416</v>
      </c>
      <c r="F232" s="438">
        <v>270</v>
      </c>
      <c r="G232" s="438">
        <v>1</v>
      </c>
      <c r="H232" s="437" t="s">
        <v>78</v>
      </c>
      <c r="I232" s="436"/>
      <c r="J232" s="426"/>
      <c r="K232" s="426"/>
      <c r="L232" s="426"/>
      <c r="M232" s="426"/>
      <c r="N232" s="426"/>
      <c r="O232" s="426"/>
      <c r="P232" s="426"/>
      <c r="Z232" s="436"/>
      <c r="AA232" s="426"/>
      <c r="AB232" s="426"/>
      <c r="AC232" s="426"/>
      <c r="AD232" s="426"/>
      <c r="AE232" s="426"/>
      <c r="AF232" s="426"/>
      <c r="AG232" s="426"/>
    </row>
    <row r="233" spans="1:33" s="87" customFormat="1" ht="12.6" customHeight="1" x14ac:dyDescent="0.25">
      <c r="A233" s="357"/>
      <c r="B233" s="435">
        <v>2018</v>
      </c>
      <c r="C233" s="430">
        <v>31</v>
      </c>
      <c r="D233" s="429">
        <v>884</v>
      </c>
      <c r="E233" s="429">
        <v>416</v>
      </c>
      <c r="F233" s="429">
        <v>270</v>
      </c>
      <c r="G233" s="429" t="s">
        <v>78</v>
      </c>
      <c r="H233" s="428" t="s">
        <v>78</v>
      </c>
      <c r="I233" s="434"/>
      <c r="J233" s="426"/>
      <c r="K233" s="426"/>
      <c r="L233" s="426"/>
      <c r="M233" s="426"/>
      <c r="N233" s="426"/>
      <c r="O233" s="426"/>
      <c r="P233" s="426"/>
      <c r="Z233" s="434"/>
      <c r="AA233" s="426"/>
      <c r="AB233" s="426"/>
      <c r="AC233" s="426"/>
      <c r="AD233" s="426"/>
      <c r="AE233" s="426"/>
      <c r="AF233" s="426"/>
      <c r="AG233" s="426"/>
    </row>
    <row r="234" spans="1:33" s="87" customFormat="1" ht="12.6" customHeight="1" x14ac:dyDescent="0.25">
      <c r="A234" s="357"/>
      <c r="B234" s="433">
        <v>2019</v>
      </c>
      <c r="C234" s="430">
        <v>32</v>
      </c>
      <c r="D234" s="429">
        <v>1016</v>
      </c>
      <c r="E234" s="429">
        <v>467</v>
      </c>
      <c r="F234" s="429">
        <v>270</v>
      </c>
      <c r="G234" s="429" t="s">
        <v>78</v>
      </c>
      <c r="H234" s="428" t="s">
        <v>78</v>
      </c>
      <c r="I234" s="432"/>
      <c r="J234" s="426"/>
      <c r="K234" s="426"/>
      <c r="L234" s="426"/>
      <c r="M234" s="426"/>
      <c r="N234" s="426"/>
      <c r="O234" s="426"/>
      <c r="P234" s="426"/>
      <c r="Z234" s="432"/>
      <c r="AA234" s="426"/>
      <c r="AB234" s="426"/>
      <c r="AC234" s="426"/>
      <c r="AD234" s="426"/>
      <c r="AE234" s="426"/>
      <c r="AF234" s="426"/>
      <c r="AG234" s="426"/>
    </row>
    <row r="235" spans="1:33" s="87" customFormat="1" ht="12.6" customHeight="1" x14ac:dyDescent="0.25">
      <c r="A235" s="357"/>
      <c r="B235" s="431">
        <v>2020</v>
      </c>
      <c r="C235" s="430">
        <v>37</v>
      </c>
      <c r="D235" s="429">
        <v>1310</v>
      </c>
      <c r="E235" s="429">
        <v>573</v>
      </c>
      <c r="F235" s="429">
        <v>273</v>
      </c>
      <c r="G235" s="429" t="s">
        <v>78</v>
      </c>
      <c r="H235" s="428" t="s">
        <v>78</v>
      </c>
      <c r="I235" s="427"/>
      <c r="J235" s="426"/>
      <c r="K235" s="426"/>
      <c r="L235" s="426"/>
      <c r="M235" s="426"/>
      <c r="N235" s="426"/>
      <c r="O235" s="426"/>
      <c r="P235" s="426"/>
      <c r="Z235" s="427"/>
      <c r="AA235" s="426"/>
      <c r="AB235" s="426"/>
      <c r="AC235" s="426"/>
      <c r="AD235" s="426"/>
      <c r="AE235" s="426"/>
      <c r="AF235" s="426"/>
      <c r="AG235" s="426"/>
    </row>
    <row r="236" spans="1:33" s="87" customFormat="1" ht="12.6" customHeight="1" x14ac:dyDescent="0.25">
      <c r="A236" s="357"/>
      <c r="B236" s="431">
        <v>2021</v>
      </c>
      <c r="C236" s="430">
        <v>37</v>
      </c>
      <c r="D236" s="429">
        <v>1354</v>
      </c>
      <c r="E236" s="429">
        <v>561</v>
      </c>
      <c r="F236" s="429">
        <v>237</v>
      </c>
      <c r="G236" s="429" t="s">
        <v>78</v>
      </c>
      <c r="H236" s="428">
        <v>38</v>
      </c>
      <c r="I236" s="427"/>
      <c r="J236" s="426"/>
      <c r="K236" s="426"/>
      <c r="L236" s="426"/>
      <c r="M236" s="426"/>
      <c r="N236" s="426"/>
      <c r="O236" s="426"/>
      <c r="P236" s="426"/>
      <c r="Z236" s="427"/>
      <c r="AA236" s="426"/>
      <c r="AB236" s="426"/>
      <c r="AC236" s="426"/>
      <c r="AD236" s="426"/>
      <c r="AE236" s="426"/>
      <c r="AF236" s="426"/>
      <c r="AG236" s="426"/>
    </row>
    <row r="237" spans="1:33" s="87" customFormat="1" ht="12.6" customHeight="1" x14ac:dyDescent="0.25">
      <c r="A237" s="403" t="s">
        <v>139</v>
      </c>
      <c r="B237" s="440">
        <v>2017</v>
      </c>
      <c r="C237" s="439">
        <v>12</v>
      </c>
      <c r="D237" s="438">
        <v>374</v>
      </c>
      <c r="E237" s="438">
        <v>89</v>
      </c>
      <c r="F237" s="438">
        <v>253</v>
      </c>
      <c r="G237" s="438" t="s">
        <v>78</v>
      </c>
      <c r="H237" s="437" t="s">
        <v>78</v>
      </c>
      <c r="I237" s="436"/>
      <c r="J237" s="426"/>
      <c r="K237" s="426"/>
      <c r="L237" s="426"/>
      <c r="M237" s="426"/>
      <c r="N237" s="426"/>
      <c r="O237" s="426"/>
      <c r="P237" s="426"/>
      <c r="Z237" s="436"/>
      <c r="AA237" s="426"/>
      <c r="AB237" s="426"/>
      <c r="AC237" s="426"/>
      <c r="AD237" s="426"/>
      <c r="AE237" s="426"/>
      <c r="AF237" s="426"/>
      <c r="AG237" s="426"/>
    </row>
    <row r="238" spans="1:33" s="87" customFormat="1" ht="12.6" customHeight="1" x14ac:dyDescent="0.25">
      <c r="A238" s="357"/>
      <c r="B238" s="435">
        <v>2018</v>
      </c>
      <c r="C238" s="430">
        <v>13</v>
      </c>
      <c r="D238" s="429">
        <v>372</v>
      </c>
      <c r="E238" s="429">
        <v>89</v>
      </c>
      <c r="F238" s="429">
        <v>251</v>
      </c>
      <c r="G238" s="429" t="s">
        <v>78</v>
      </c>
      <c r="H238" s="428" t="s">
        <v>78</v>
      </c>
      <c r="I238" s="434"/>
      <c r="J238" s="426"/>
      <c r="K238" s="426"/>
      <c r="L238" s="426"/>
      <c r="M238" s="426"/>
      <c r="N238" s="426"/>
      <c r="O238" s="426"/>
      <c r="P238" s="426"/>
      <c r="Z238" s="434"/>
      <c r="AA238" s="426"/>
      <c r="AB238" s="426"/>
      <c r="AC238" s="426"/>
      <c r="AD238" s="426"/>
      <c r="AE238" s="426"/>
      <c r="AF238" s="426"/>
      <c r="AG238" s="426"/>
    </row>
    <row r="239" spans="1:33" s="87" customFormat="1" ht="12.6" customHeight="1" x14ac:dyDescent="0.25">
      <c r="A239" s="357"/>
      <c r="B239" s="433">
        <v>2019</v>
      </c>
      <c r="C239" s="430">
        <v>7</v>
      </c>
      <c r="D239" s="429">
        <v>330</v>
      </c>
      <c r="E239" s="429">
        <v>89</v>
      </c>
      <c r="F239" s="429">
        <v>229</v>
      </c>
      <c r="G239" s="429" t="s">
        <v>78</v>
      </c>
      <c r="H239" s="428" t="s">
        <v>78</v>
      </c>
      <c r="I239" s="432"/>
      <c r="J239" s="426"/>
      <c r="K239" s="426"/>
      <c r="L239" s="426"/>
      <c r="M239" s="426"/>
      <c r="N239" s="426"/>
      <c r="O239" s="426"/>
      <c r="P239" s="426"/>
      <c r="Z239" s="432"/>
      <c r="AA239" s="426"/>
      <c r="AB239" s="426"/>
      <c r="AC239" s="426"/>
      <c r="AD239" s="426"/>
      <c r="AE239" s="426"/>
      <c r="AF239" s="426"/>
      <c r="AG239" s="426"/>
    </row>
    <row r="240" spans="1:33" s="87" customFormat="1" ht="12.6" customHeight="1" x14ac:dyDescent="0.25">
      <c r="A240" s="357"/>
      <c r="B240" s="431">
        <v>2020</v>
      </c>
      <c r="C240" s="430">
        <v>8</v>
      </c>
      <c r="D240" s="429">
        <v>330</v>
      </c>
      <c r="E240" s="429">
        <v>87</v>
      </c>
      <c r="F240" s="429">
        <v>231</v>
      </c>
      <c r="G240" s="429" t="s">
        <v>78</v>
      </c>
      <c r="H240" s="428" t="s">
        <v>78</v>
      </c>
      <c r="I240" s="427"/>
      <c r="J240" s="426"/>
      <c r="K240" s="426"/>
      <c r="L240" s="426"/>
      <c r="M240" s="426"/>
      <c r="N240" s="426"/>
      <c r="O240" s="426"/>
      <c r="P240" s="426"/>
      <c r="Z240" s="427"/>
      <c r="AA240" s="426"/>
      <c r="AB240" s="426"/>
      <c r="AC240" s="426"/>
      <c r="AD240" s="426"/>
      <c r="AE240" s="426"/>
      <c r="AF240" s="426"/>
      <c r="AG240" s="426"/>
    </row>
    <row r="241" spans="1:33" s="87" customFormat="1" ht="12.6" customHeight="1" x14ac:dyDescent="0.25">
      <c r="A241" s="357"/>
      <c r="B241" s="431">
        <v>2021</v>
      </c>
      <c r="C241" s="430">
        <v>8</v>
      </c>
      <c r="D241" s="429">
        <v>332</v>
      </c>
      <c r="E241" s="429">
        <v>87</v>
      </c>
      <c r="F241" s="429">
        <v>233</v>
      </c>
      <c r="G241" s="429" t="s">
        <v>78</v>
      </c>
      <c r="H241" s="428" t="s">
        <v>78</v>
      </c>
      <c r="I241" s="427"/>
      <c r="J241" s="426"/>
      <c r="K241" s="426"/>
      <c r="L241" s="426"/>
      <c r="M241" s="426"/>
      <c r="N241" s="426"/>
      <c r="O241" s="426"/>
      <c r="P241" s="426"/>
      <c r="Z241" s="427"/>
      <c r="AA241" s="426"/>
      <c r="AB241" s="426"/>
      <c r="AC241" s="426"/>
      <c r="AD241" s="426"/>
      <c r="AE241" s="426"/>
      <c r="AF241" s="426"/>
      <c r="AG241" s="426"/>
    </row>
    <row r="242" spans="1:33" s="87" customFormat="1" ht="12.6" customHeight="1" x14ac:dyDescent="0.25">
      <c r="A242" s="403" t="s">
        <v>138</v>
      </c>
      <c r="B242" s="440">
        <v>2017</v>
      </c>
      <c r="C242" s="439">
        <v>15</v>
      </c>
      <c r="D242" s="438">
        <v>564</v>
      </c>
      <c r="E242" s="438">
        <v>181</v>
      </c>
      <c r="F242" s="438">
        <v>350</v>
      </c>
      <c r="G242" s="438">
        <v>3</v>
      </c>
      <c r="H242" s="437" t="s">
        <v>78</v>
      </c>
      <c r="I242" s="436"/>
      <c r="J242" s="426"/>
      <c r="K242" s="426"/>
      <c r="L242" s="426"/>
      <c r="M242" s="426"/>
      <c r="N242" s="426"/>
      <c r="O242" s="426"/>
      <c r="P242" s="426"/>
      <c r="Z242" s="436"/>
      <c r="AA242" s="426"/>
      <c r="AB242" s="426"/>
      <c r="AC242" s="426"/>
      <c r="AD242" s="426"/>
      <c r="AE242" s="426"/>
      <c r="AF242" s="426"/>
      <c r="AG242" s="426"/>
    </row>
    <row r="243" spans="1:33" s="87" customFormat="1" ht="12.6" customHeight="1" x14ac:dyDescent="0.25">
      <c r="A243" s="357"/>
      <c r="B243" s="435">
        <v>2018</v>
      </c>
      <c r="C243" s="430">
        <v>16</v>
      </c>
      <c r="D243" s="429">
        <v>557</v>
      </c>
      <c r="E243" s="429">
        <v>169</v>
      </c>
      <c r="F243" s="429">
        <v>345</v>
      </c>
      <c r="G243" s="429">
        <v>1</v>
      </c>
      <c r="H243" s="428" t="s">
        <v>78</v>
      </c>
      <c r="I243" s="434"/>
      <c r="J243" s="426"/>
      <c r="K243" s="426"/>
      <c r="L243" s="426"/>
      <c r="M243" s="426"/>
      <c r="N243" s="426"/>
      <c r="O243" s="426"/>
      <c r="P243" s="426"/>
      <c r="Z243" s="434"/>
      <c r="AA243" s="426"/>
      <c r="AB243" s="426"/>
      <c r="AC243" s="426"/>
      <c r="AD243" s="426"/>
      <c r="AE243" s="426"/>
      <c r="AF243" s="426"/>
      <c r="AG243" s="426"/>
    </row>
    <row r="244" spans="1:33" s="87" customFormat="1" ht="12.6" customHeight="1" x14ac:dyDescent="0.25">
      <c r="A244" s="357"/>
      <c r="B244" s="433">
        <v>2019</v>
      </c>
      <c r="C244" s="430">
        <v>14</v>
      </c>
      <c r="D244" s="429">
        <v>536</v>
      </c>
      <c r="E244" s="429">
        <v>197</v>
      </c>
      <c r="F244" s="429">
        <v>306</v>
      </c>
      <c r="G244" s="429">
        <v>2</v>
      </c>
      <c r="H244" s="428" t="s">
        <v>78</v>
      </c>
      <c r="I244" s="432"/>
      <c r="J244" s="426"/>
      <c r="K244" s="426"/>
      <c r="L244" s="426"/>
      <c r="M244" s="426"/>
      <c r="N244" s="426"/>
      <c r="O244" s="426"/>
      <c r="P244" s="426"/>
      <c r="Z244" s="432"/>
      <c r="AA244" s="426"/>
      <c r="AB244" s="426"/>
      <c r="AC244" s="426"/>
      <c r="AD244" s="426"/>
      <c r="AE244" s="426"/>
      <c r="AF244" s="426"/>
      <c r="AG244" s="426"/>
    </row>
    <row r="245" spans="1:33" s="87" customFormat="1" ht="12.6" customHeight="1" x14ac:dyDescent="0.25">
      <c r="A245" s="357"/>
      <c r="B245" s="431">
        <v>2020</v>
      </c>
      <c r="C245" s="430">
        <v>15</v>
      </c>
      <c r="D245" s="429">
        <v>560</v>
      </c>
      <c r="E245" s="429">
        <v>204</v>
      </c>
      <c r="F245" s="429">
        <v>280</v>
      </c>
      <c r="G245" s="429" t="s">
        <v>78</v>
      </c>
      <c r="H245" s="428">
        <v>40</v>
      </c>
      <c r="I245" s="427"/>
      <c r="J245" s="426"/>
      <c r="K245" s="426"/>
      <c r="L245" s="426"/>
      <c r="M245" s="426"/>
      <c r="N245" s="426"/>
      <c r="O245" s="426"/>
      <c r="P245" s="426"/>
      <c r="Z245" s="427"/>
      <c r="AA245" s="426"/>
      <c r="AB245" s="426"/>
      <c r="AC245" s="426"/>
      <c r="AD245" s="426"/>
      <c r="AE245" s="426"/>
      <c r="AF245" s="426"/>
      <c r="AG245" s="426"/>
    </row>
    <row r="246" spans="1:33" s="87" customFormat="1" ht="12.6" customHeight="1" x14ac:dyDescent="0.25">
      <c r="A246" s="357"/>
      <c r="B246" s="431">
        <v>2021</v>
      </c>
      <c r="C246" s="430">
        <v>15</v>
      </c>
      <c r="D246" s="429">
        <v>548</v>
      </c>
      <c r="E246" s="429">
        <v>201</v>
      </c>
      <c r="F246" s="429">
        <v>271</v>
      </c>
      <c r="G246" s="429" t="s">
        <v>78</v>
      </c>
      <c r="H246" s="428">
        <v>40</v>
      </c>
      <c r="I246" s="427"/>
      <c r="J246" s="426"/>
      <c r="K246" s="426"/>
      <c r="L246" s="426"/>
      <c r="M246" s="426"/>
      <c r="N246" s="426"/>
      <c r="O246" s="426"/>
      <c r="P246" s="426"/>
      <c r="Z246" s="427"/>
      <c r="AA246" s="426"/>
      <c r="AB246" s="426"/>
      <c r="AC246" s="426"/>
      <c r="AD246" s="426"/>
      <c r="AE246" s="426"/>
      <c r="AF246" s="426"/>
      <c r="AG246" s="426"/>
    </row>
    <row r="247" spans="1:33" s="87" customFormat="1" ht="12.6" customHeight="1" x14ac:dyDescent="0.25">
      <c r="A247" s="403" t="s">
        <v>137</v>
      </c>
      <c r="B247" s="440">
        <v>2017</v>
      </c>
      <c r="C247" s="439">
        <v>3</v>
      </c>
      <c r="D247" s="438">
        <v>255</v>
      </c>
      <c r="E247" s="438">
        <v>40</v>
      </c>
      <c r="F247" s="438">
        <v>215</v>
      </c>
      <c r="G247" s="438" t="s">
        <v>78</v>
      </c>
      <c r="H247" s="437" t="s">
        <v>78</v>
      </c>
      <c r="I247" s="436"/>
      <c r="J247" s="426"/>
      <c r="K247" s="426"/>
      <c r="L247" s="426"/>
      <c r="M247" s="426"/>
      <c r="N247" s="426"/>
      <c r="O247" s="426"/>
      <c r="P247" s="426"/>
      <c r="Z247" s="436"/>
      <c r="AA247" s="426"/>
      <c r="AB247" s="426"/>
      <c r="AC247" s="426"/>
      <c r="AD247" s="426"/>
      <c r="AE247" s="426"/>
      <c r="AF247" s="426"/>
      <c r="AG247" s="426"/>
    </row>
    <row r="248" spans="1:33" s="87" customFormat="1" ht="12.6" customHeight="1" x14ac:dyDescent="0.25">
      <c r="A248" s="357"/>
      <c r="B248" s="435">
        <v>2018</v>
      </c>
      <c r="C248" s="430">
        <v>4</v>
      </c>
      <c r="D248" s="429">
        <v>275</v>
      </c>
      <c r="E248" s="429">
        <v>50</v>
      </c>
      <c r="F248" s="429">
        <v>225</v>
      </c>
      <c r="G248" s="429" t="s">
        <v>78</v>
      </c>
      <c r="H248" s="428" t="s">
        <v>78</v>
      </c>
      <c r="I248" s="434"/>
      <c r="J248" s="426"/>
      <c r="K248" s="426"/>
      <c r="L248" s="426"/>
      <c r="M248" s="426"/>
      <c r="N248" s="426"/>
      <c r="O248" s="426"/>
      <c r="P248" s="426"/>
      <c r="Z248" s="434"/>
      <c r="AA248" s="426"/>
      <c r="AB248" s="426"/>
      <c r="AC248" s="426"/>
      <c r="AD248" s="426"/>
      <c r="AE248" s="426"/>
      <c r="AF248" s="426"/>
      <c r="AG248" s="426"/>
    </row>
    <row r="249" spans="1:33" s="87" customFormat="1" ht="12.6" customHeight="1" x14ac:dyDescent="0.25">
      <c r="A249" s="357"/>
      <c r="B249" s="433">
        <v>2019</v>
      </c>
      <c r="C249" s="430">
        <v>4</v>
      </c>
      <c r="D249" s="429">
        <v>500</v>
      </c>
      <c r="E249" s="429">
        <v>275</v>
      </c>
      <c r="F249" s="429">
        <v>225</v>
      </c>
      <c r="G249" s="429" t="s">
        <v>78</v>
      </c>
      <c r="H249" s="428" t="s">
        <v>78</v>
      </c>
      <c r="I249" s="432"/>
      <c r="J249" s="426"/>
      <c r="K249" s="426"/>
      <c r="L249" s="426"/>
      <c r="M249" s="426"/>
      <c r="N249" s="426"/>
      <c r="O249" s="426"/>
      <c r="P249" s="426"/>
      <c r="Z249" s="432"/>
      <c r="AA249" s="426"/>
      <c r="AB249" s="426"/>
      <c r="AC249" s="426"/>
      <c r="AD249" s="426"/>
      <c r="AE249" s="426"/>
      <c r="AF249" s="426"/>
      <c r="AG249" s="426"/>
    </row>
    <row r="250" spans="1:33" s="87" customFormat="1" ht="12.6" customHeight="1" x14ac:dyDescent="0.25">
      <c r="A250" s="357"/>
      <c r="B250" s="431">
        <v>2020</v>
      </c>
      <c r="C250" s="430">
        <v>4</v>
      </c>
      <c r="D250" s="429">
        <v>275</v>
      </c>
      <c r="E250" s="429">
        <v>50</v>
      </c>
      <c r="F250" s="429">
        <v>225</v>
      </c>
      <c r="G250" s="429" t="s">
        <v>78</v>
      </c>
      <c r="H250" s="428" t="s">
        <v>78</v>
      </c>
      <c r="I250" s="427"/>
      <c r="J250" s="426"/>
      <c r="K250" s="426"/>
      <c r="L250" s="426"/>
      <c r="M250" s="426"/>
      <c r="N250" s="426"/>
      <c r="O250" s="426"/>
      <c r="P250" s="426"/>
      <c r="Z250" s="427"/>
      <c r="AA250" s="426"/>
      <c r="AB250" s="426"/>
      <c r="AC250" s="426"/>
      <c r="AD250" s="426"/>
      <c r="AE250" s="426"/>
      <c r="AF250" s="426"/>
      <c r="AG250" s="426"/>
    </row>
    <row r="251" spans="1:33" s="87" customFormat="1" ht="12.6" customHeight="1" x14ac:dyDescent="0.25">
      <c r="A251" s="357"/>
      <c r="B251" s="431">
        <v>2021</v>
      </c>
      <c r="C251" s="430">
        <v>4</v>
      </c>
      <c r="D251" s="429">
        <v>265</v>
      </c>
      <c r="E251" s="429">
        <v>50</v>
      </c>
      <c r="F251" s="429">
        <v>215</v>
      </c>
      <c r="G251" s="429" t="s">
        <v>78</v>
      </c>
      <c r="H251" s="428" t="s">
        <v>78</v>
      </c>
      <c r="I251" s="427"/>
      <c r="J251" s="426"/>
      <c r="K251" s="426"/>
      <c r="L251" s="426"/>
      <c r="M251" s="426"/>
      <c r="N251" s="426"/>
      <c r="O251" s="426"/>
      <c r="P251" s="426"/>
      <c r="Z251" s="427"/>
      <c r="AA251" s="426"/>
      <c r="AB251" s="426"/>
      <c r="AC251" s="426"/>
      <c r="AD251" s="426"/>
      <c r="AE251" s="426"/>
      <c r="AF251" s="426"/>
      <c r="AG251" s="426"/>
    </row>
    <row r="252" spans="1:33" s="87" customFormat="1" ht="12.6" customHeight="1" x14ac:dyDescent="0.25">
      <c r="A252" s="403" t="s">
        <v>136</v>
      </c>
      <c r="B252" s="440">
        <v>2017</v>
      </c>
      <c r="C252" s="439">
        <v>5</v>
      </c>
      <c r="D252" s="438">
        <v>194</v>
      </c>
      <c r="E252" s="438">
        <v>25</v>
      </c>
      <c r="F252" s="438">
        <v>169</v>
      </c>
      <c r="G252" s="438" t="s">
        <v>78</v>
      </c>
      <c r="H252" s="437" t="s">
        <v>78</v>
      </c>
      <c r="I252" s="436"/>
      <c r="J252" s="426"/>
      <c r="K252" s="426"/>
      <c r="L252" s="426"/>
      <c r="M252" s="426"/>
      <c r="N252" s="426"/>
      <c r="O252" s="426"/>
      <c r="P252" s="426"/>
      <c r="Z252" s="436"/>
      <c r="AA252" s="426"/>
      <c r="AB252" s="426"/>
      <c r="AC252" s="426"/>
      <c r="AD252" s="426"/>
      <c r="AE252" s="426"/>
      <c r="AF252" s="426"/>
      <c r="AG252" s="426"/>
    </row>
    <row r="253" spans="1:33" s="87" customFormat="1" ht="12.6" customHeight="1" x14ac:dyDescent="0.25">
      <c r="A253" s="357"/>
      <c r="B253" s="435">
        <v>2018</v>
      </c>
      <c r="C253" s="430">
        <v>6</v>
      </c>
      <c r="D253" s="429">
        <v>207</v>
      </c>
      <c r="E253" s="429">
        <v>21</v>
      </c>
      <c r="F253" s="429">
        <v>186</v>
      </c>
      <c r="G253" s="429" t="s">
        <v>78</v>
      </c>
      <c r="H253" s="428" t="s">
        <v>78</v>
      </c>
      <c r="I253" s="434"/>
      <c r="J253" s="426"/>
      <c r="K253" s="426"/>
      <c r="L253" s="426"/>
      <c r="M253" s="426"/>
      <c r="N253" s="426"/>
      <c r="O253" s="426"/>
      <c r="P253" s="426"/>
      <c r="Z253" s="434"/>
      <c r="AA253" s="426"/>
      <c r="AB253" s="426"/>
      <c r="AC253" s="426"/>
      <c r="AD253" s="426"/>
      <c r="AE253" s="426"/>
      <c r="AF253" s="426"/>
      <c r="AG253" s="426"/>
    </row>
    <row r="254" spans="1:33" s="87" customFormat="1" ht="12.6" customHeight="1" x14ac:dyDescent="0.25">
      <c r="A254" s="357"/>
      <c r="B254" s="433">
        <v>2019</v>
      </c>
      <c r="C254" s="430">
        <v>3</v>
      </c>
      <c r="D254" s="429">
        <v>161</v>
      </c>
      <c r="E254" s="429">
        <v>1</v>
      </c>
      <c r="F254" s="429">
        <v>160</v>
      </c>
      <c r="G254" s="429" t="s">
        <v>78</v>
      </c>
      <c r="H254" s="428" t="s">
        <v>78</v>
      </c>
      <c r="I254" s="432"/>
      <c r="J254" s="426"/>
      <c r="K254" s="426"/>
      <c r="L254" s="426"/>
      <c r="M254" s="426"/>
      <c r="N254" s="426"/>
      <c r="O254" s="426"/>
      <c r="P254" s="426"/>
      <c r="Z254" s="432"/>
      <c r="AA254" s="426"/>
      <c r="AB254" s="426"/>
      <c r="AC254" s="426"/>
      <c r="AD254" s="426"/>
      <c r="AE254" s="426"/>
      <c r="AF254" s="426"/>
      <c r="AG254" s="426"/>
    </row>
    <row r="255" spans="1:33" s="87" customFormat="1" ht="12.6" customHeight="1" x14ac:dyDescent="0.25">
      <c r="A255" s="357"/>
      <c r="B255" s="431">
        <v>2020</v>
      </c>
      <c r="C255" s="430">
        <v>3</v>
      </c>
      <c r="D255" s="429">
        <v>161</v>
      </c>
      <c r="E255" s="429">
        <v>1</v>
      </c>
      <c r="F255" s="429">
        <v>160</v>
      </c>
      <c r="G255" s="429" t="s">
        <v>78</v>
      </c>
      <c r="H255" s="428" t="s">
        <v>78</v>
      </c>
      <c r="I255" s="427"/>
      <c r="J255" s="426"/>
      <c r="K255" s="426"/>
      <c r="L255" s="426"/>
      <c r="M255" s="426"/>
      <c r="N255" s="426"/>
      <c r="O255" s="426"/>
      <c r="P255" s="426"/>
      <c r="Z255" s="427"/>
      <c r="AA255" s="426"/>
      <c r="AB255" s="426"/>
      <c r="AC255" s="426"/>
      <c r="AD255" s="426"/>
      <c r="AE255" s="426"/>
      <c r="AF255" s="426"/>
      <c r="AG255" s="426"/>
    </row>
    <row r="256" spans="1:33" s="87" customFormat="1" ht="12.6" customHeight="1" x14ac:dyDescent="0.25">
      <c r="A256" s="357"/>
      <c r="B256" s="431">
        <v>2021</v>
      </c>
      <c r="C256" s="430">
        <v>3</v>
      </c>
      <c r="D256" s="429">
        <v>161</v>
      </c>
      <c r="E256" s="429">
        <v>1</v>
      </c>
      <c r="F256" s="429">
        <v>160</v>
      </c>
      <c r="G256" s="429" t="s">
        <v>78</v>
      </c>
      <c r="H256" s="428" t="s">
        <v>78</v>
      </c>
      <c r="I256" s="427"/>
      <c r="J256" s="426"/>
      <c r="K256" s="426"/>
      <c r="L256" s="426"/>
      <c r="M256" s="426"/>
      <c r="N256" s="426"/>
      <c r="O256" s="426"/>
      <c r="P256" s="426"/>
      <c r="Z256" s="427"/>
      <c r="AA256" s="426"/>
      <c r="AB256" s="426"/>
      <c r="AC256" s="426"/>
      <c r="AD256" s="426"/>
      <c r="AE256" s="426"/>
      <c r="AF256" s="426"/>
      <c r="AG256" s="426"/>
    </row>
    <row r="257" spans="1:33" s="87" customFormat="1" ht="12.6" customHeight="1" x14ac:dyDescent="0.25">
      <c r="A257" s="403" t="s">
        <v>135</v>
      </c>
      <c r="B257" s="440">
        <v>2017</v>
      </c>
      <c r="C257" s="439">
        <v>34</v>
      </c>
      <c r="D257" s="438">
        <v>1159</v>
      </c>
      <c r="E257" s="438">
        <v>298</v>
      </c>
      <c r="F257" s="438">
        <v>745</v>
      </c>
      <c r="G257" s="438">
        <v>1</v>
      </c>
      <c r="H257" s="437" t="s">
        <v>78</v>
      </c>
      <c r="I257" s="436"/>
      <c r="J257" s="426"/>
      <c r="K257" s="426"/>
      <c r="L257" s="426"/>
      <c r="M257" s="426"/>
      <c r="N257" s="426"/>
      <c r="O257" s="426"/>
      <c r="P257" s="426"/>
      <c r="Z257" s="436"/>
      <c r="AA257" s="426"/>
      <c r="AB257" s="426"/>
      <c r="AC257" s="426"/>
      <c r="AD257" s="426"/>
      <c r="AE257" s="426"/>
      <c r="AF257" s="426"/>
      <c r="AG257" s="426"/>
    </row>
    <row r="258" spans="1:33" s="87" customFormat="1" ht="12.6" customHeight="1" x14ac:dyDescent="0.25">
      <c r="A258" s="357"/>
      <c r="B258" s="435">
        <v>2018</v>
      </c>
      <c r="C258" s="430">
        <v>35</v>
      </c>
      <c r="D258" s="429">
        <v>1167</v>
      </c>
      <c r="E258" s="429">
        <v>303</v>
      </c>
      <c r="F258" s="429">
        <v>731</v>
      </c>
      <c r="G258" s="429">
        <v>2</v>
      </c>
      <c r="H258" s="428" t="s">
        <v>78</v>
      </c>
      <c r="I258" s="434"/>
      <c r="J258" s="426"/>
      <c r="K258" s="426"/>
      <c r="L258" s="426"/>
      <c r="M258" s="426"/>
      <c r="N258" s="426"/>
      <c r="O258" s="426"/>
      <c r="P258" s="426"/>
      <c r="Z258" s="434"/>
      <c r="AA258" s="426"/>
      <c r="AB258" s="426"/>
      <c r="AC258" s="426"/>
      <c r="AD258" s="426"/>
      <c r="AE258" s="426"/>
      <c r="AF258" s="426"/>
      <c r="AG258" s="426"/>
    </row>
    <row r="259" spans="1:33" s="87" customFormat="1" ht="12.6" customHeight="1" x14ac:dyDescent="0.25">
      <c r="A259" s="357"/>
      <c r="B259" s="433">
        <v>2019</v>
      </c>
      <c r="C259" s="430">
        <v>42</v>
      </c>
      <c r="D259" s="429">
        <v>1305</v>
      </c>
      <c r="E259" s="429">
        <v>349</v>
      </c>
      <c r="F259" s="429">
        <v>771</v>
      </c>
      <c r="G259" s="429">
        <v>1</v>
      </c>
      <c r="H259" s="428" t="s">
        <v>78</v>
      </c>
      <c r="I259" s="432"/>
      <c r="J259" s="426"/>
      <c r="K259" s="426"/>
      <c r="L259" s="426"/>
      <c r="M259" s="426"/>
      <c r="N259" s="426"/>
      <c r="O259" s="426"/>
      <c r="P259" s="426"/>
      <c r="Z259" s="432"/>
      <c r="AA259" s="426"/>
      <c r="AB259" s="426"/>
      <c r="AC259" s="426"/>
      <c r="AD259" s="426"/>
      <c r="AE259" s="426"/>
      <c r="AF259" s="426"/>
      <c r="AG259" s="426"/>
    </row>
    <row r="260" spans="1:33" s="87" customFormat="1" ht="12.6" customHeight="1" x14ac:dyDescent="0.25">
      <c r="A260" s="357"/>
      <c r="B260" s="431">
        <v>2020</v>
      </c>
      <c r="C260" s="430">
        <v>43</v>
      </c>
      <c r="D260" s="429">
        <v>1292</v>
      </c>
      <c r="E260" s="429">
        <v>356</v>
      </c>
      <c r="F260" s="429">
        <v>669</v>
      </c>
      <c r="G260" s="429">
        <v>1</v>
      </c>
      <c r="H260" s="428">
        <v>91</v>
      </c>
      <c r="I260" s="427"/>
      <c r="J260" s="426"/>
      <c r="K260" s="426"/>
      <c r="L260" s="426"/>
      <c r="M260" s="426"/>
      <c r="N260" s="426"/>
      <c r="O260" s="426"/>
      <c r="P260" s="426"/>
      <c r="Z260" s="427"/>
      <c r="AA260" s="426"/>
      <c r="AB260" s="426"/>
      <c r="AC260" s="426"/>
      <c r="AD260" s="426"/>
      <c r="AE260" s="426"/>
      <c r="AF260" s="426"/>
      <c r="AG260" s="426"/>
    </row>
    <row r="261" spans="1:33" s="87" customFormat="1" ht="12.6" customHeight="1" x14ac:dyDescent="0.25">
      <c r="A261" s="357"/>
      <c r="B261" s="431">
        <v>2021</v>
      </c>
      <c r="C261" s="430">
        <v>42</v>
      </c>
      <c r="D261" s="429">
        <v>1319</v>
      </c>
      <c r="E261" s="429">
        <v>339</v>
      </c>
      <c r="F261" s="429">
        <v>661</v>
      </c>
      <c r="G261" s="429">
        <v>80</v>
      </c>
      <c r="H261" s="428">
        <v>94</v>
      </c>
      <c r="I261" s="427"/>
      <c r="J261" s="426"/>
      <c r="K261" s="426"/>
      <c r="L261" s="426"/>
      <c r="M261" s="426"/>
      <c r="N261" s="426"/>
      <c r="O261" s="426"/>
      <c r="P261" s="426"/>
      <c r="Z261" s="427"/>
      <c r="AA261" s="426"/>
      <c r="AB261" s="426"/>
      <c r="AC261" s="426"/>
      <c r="AD261" s="426"/>
      <c r="AE261" s="426"/>
      <c r="AF261" s="426"/>
      <c r="AG261" s="426"/>
    </row>
    <row r="262" spans="1:33" s="87" customFormat="1" ht="12.6" customHeight="1" x14ac:dyDescent="0.25">
      <c r="A262" s="425" t="s">
        <v>28</v>
      </c>
      <c r="B262" s="424">
        <v>2017</v>
      </c>
      <c r="C262" s="548">
        <v>179</v>
      </c>
      <c r="D262" s="549">
        <v>5943</v>
      </c>
      <c r="E262" s="549">
        <v>2079</v>
      </c>
      <c r="F262" s="549">
        <v>2775</v>
      </c>
      <c r="G262" s="549">
        <v>189</v>
      </c>
      <c r="H262" s="550" t="s">
        <v>78</v>
      </c>
      <c r="I262" s="420"/>
      <c r="J262" s="409"/>
      <c r="K262" s="409"/>
      <c r="L262" s="409"/>
      <c r="M262" s="409"/>
      <c r="N262" s="409"/>
      <c r="O262" s="409"/>
      <c r="P262" s="409"/>
      <c r="Q262" s="16"/>
      <c r="R262" s="16"/>
      <c r="S262" s="16"/>
      <c r="T262" s="16"/>
      <c r="U262" s="16"/>
      <c r="V262" s="16"/>
      <c r="W262" s="16"/>
      <c r="Z262" s="420"/>
      <c r="AA262" s="409"/>
      <c r="AB262" s="409"/>
      <c r="AC262" s="409"/>
      <c r="AD262" s="409"/>
      <c r="AE262" s="409"/>
      <c r="AF262" s="409"/>
      <c r="AG262" s="409"/>
    </row>
    <row r="263" spans="1:33" s="87" customFormat="1" ht="12.6" customHeight="1" x14ac:dyDescent="0.25">
      <c r="A263" s="415"/>
      <c r="B263" s="419">
        <v>2018</v>
      </c>
      <c r="C263" s="545">
        <v>184</v>
      </c>
      <c r="D263" s="546">
        <v>5955</v>
      </c>
      <c r="E263" s="546">
        <v>2159</v>
      </c>
      <c r="F263" s="546">
        <v>2723</v>
      </c>
      <c r="G263" s="546">
        <v>164</v>
      </c>
      <c r="H263" s="547" t="s">
        <v>78</v>
      </c>
      <c r="I263" s="418"/>
      <c r="J263" s="409"/>
      <c r="K263" s="409"/>
      <c r="L263" s="409"/>
      <c r="M263" s="409"/>
      <c r="N263" s="409"/>
      <c r="O263" s="409"/>
      <c r="P263" s="409"/>
      <c r="Q263" s="16"/>
      <c r="R263" s="16"/>
      <c r="S263" s="16"/>
      <c r="T263" s="16"/>
      <c r="U263" s="16"/>
      <c r="V263" s="16"/>
      <c r="W263" s="16"/>
      <c r="Z263" s="418"/>
      <c r="AA263" s="409"/>
      <c r="AB263" s="409"/>
      <c r="AC263" s="409"/>
      <c r="AD263" s="409"/>
      <c r="AE263" s="409"/>
      <c r="AF263" s="409"/>
      <c r="AG263" s="409"/>
    </row>
    <row r="264" spans="1:33" s="87" customFormat="1" ht="12.6" customHeight="1" x14ac:dyDescent="0.25">
      <c r="A264" s="415"/>
      <c r="B264" s="417">
        <v>2019</v>
      </c>
      <c r="C264" s="545">
        <v>175</v>
      </c>
      <c r="D264" s="546">
        <v>5751</v>
      </c>
      <c r="E264" s="546">
        <v>2371</v>
      </c>
      <c r="F264" s="546">
        <v>2358</v>
      </c>
      <c r="G264" s="546">
        <v>176</v>
      </c>
      <c r="H264" s="547" t="s">
        <v>78</v>
      </c>
      <c r="I264" s="416"/>
      <c r="J264" s="409"/>
      <c r="K264" s="409"/>
      <c r="L264" s="409"/>
      <c r="M264" s="409"/>
      <c r="N264" s="409"/>
      <c r="O264" s="409"/>
      <c r="P264" s="409"/>
      <c r="Q264" s="16"/>
      <c r="R264" s="16"/>
      <c r="S264" s="16"/>
      <c r="T264" s="16"/>
      <c r="U264" s="16"/>
      <c r="V264" s="16"/>
      <c r="W264" s="16"/>
      <c r="Z264" s="416"/>
      <c r="AA264" s="409"/>
      <c r="AB264" s="409"/>
      <c r="AC264" s="409"/>
      <c r="AD264" s="409"/>
      <c r="AE264" s="409"/>
      <c r="AF264" s="409"/>
      <c r="AG264" s="409"/>
    </row>
    <row r="265" spans="1:33" s="87" customFormat="1" ht="12.6" customHeight="1" x14ac:dyDescent="0.25">
      <c r="A265" s="415"/>
      <c r="B265" s="414">
        <v>2020</v>
      </c>
      <c r="C265" s="545">
        <v>175</v>
      </c>
      <c r="D265" s="546">
        <v>5717</v>
      </c>
      <c r="E265" s="546">
        <v>2428</v>
      </c>
      <c r="F265" s="546">
        <v>2170</v>
      </c>
      <c r="G265" s="546">
        <v>109</v>
      </c>
      <c r="H265" s="547">
        <v>222</v>
      </c>
      <c r="I265" s="410"/>
      <c r="J265" s="409"/>
      <c r="K265" s="409"/>
      <c r="L265" s="409"/>
      <c r="M265" s="409"/>
      <c r="N265" s="409"/>
      <c r="O265" s="409"/>
      <c r="P265" s="409"/>
      <c r="Q265" s="16"/>
      <c r="R265" s="16"/>
      <c r="S265" s="16"/>
      <c r="T265" s="16"/>
      <c r="U265" s="16"/>
      <c r="V265" s="16"/>
      <c r="W265" s="16"/>
      <c r="Z265" s="410"/>
      <c r="AA265" s="409"/>
      <c r="AB265" s="409"/>
      <c r="AC265" s="409"/>
      <c r="AD265" s="409"/>
      <c r="AE265" s="409"/>
      <c r="AF265" s="409"/>
      <c r="AG265" s="409"/>
    </row>
    <row r="266" spans="1:33" s="87" customFormat="1" ht="12.6" customHeight="1" x14ac:dyDescent="0.25">
      <c r="A266" s="415"/>
      <c r="B266" s="414">
        <v>2021</v>
      </c>
      <c r="C266" s="545">
        <v>171</v>
      </c>
      <c r="D266" s="546">
        <v>5874</v>
      </c>
      <c r="E266" s="546">
        <v>2595</v>
      </c>
      <c r="F266" s="546">
        <v>1982</v>
      </c>
      <c r="G266" s="546">
        <v>76</v>
      </c>
      <c r="H266" s="547">
        <v>269</v>
      </c>
      <c r="I266" s="410"/>
      <c r="J266" s="409"/>
      <c r="K266" s="409"/>
      <c r="L266" s="409"/>
      <c r="M266" s="409"/>
      <c r="N266" s="409"/>
      <c r="O266" s="409"/>
      <c r="P266" s="409"/>
      <c r="Q266" s="16"/>
      <c r="R266" s="16"/>
      <c r="S266" s="16"/>
      <c r="T266" s="16"/>
      <c r="U266" s="16"/>
      <c r="V266" s="16"/>
      <c r="W266" s="16"/>
      <c r="Z266" s="410"/>
      <c r="AA266" s="409"/>
      <c r="AB266" s="409"/>
      <c r="AC266" s="409"/>
      <c r="AD266" s="409"/>
      <c r="AE266" s="409"/>
      <c r="AF266" s="409"/>
      <c r="AG266" s="409"/>
    </row>
    <row r="267" spans="1:33" s="87" customFormat="1" ht="12.6" customHeight="1" x14ac:dyDescent="0.25">
      <c r="A267" s="403" t="s">
        <v>134</v>
      </c>
      <c r="B267" s="440">
        <v>2017</v>
      </c>
      <c r="C267" s="423">
        <v>30</v>
      </c>
      <c r="D267" s="422">
        <v>959</v>
      </c>
      <c r="E267" s="422">
        <v>333</v>
      </c>
      <c r="F267" s="422">
        <v>336</v>
      </c>
      <c r="G267" s="422" t="s">
        <v>78</v>
      </c>
      <c r="H267" s="421" t="s">
        <v>78</v>
      </c>
      <c r="I267" s="436"/>
      <c r="J267" s="409"/>
      <c r="K267" s="409"/>
      <c r="L267" s="409"/>
      <c r="M267" s="409"/>
      <c r="N267" s="409"/>
      <c r="O267" s="409"/>
      <c r="P267" s="409"/>
      <c r="Z267" s="436"/>
      <c r="AA267" s="409"/>
      <c r="AB267" s="409"/>
      <c r="AC267" s="409"/>
      <c r="AD267" s="409"/>
      <c r="AE267" s="409"/>
      <c r="AF267" s="409"/>
      <c r="AG267" s="409"/>
    </row>
    <row r="268" spans="1:33" s="87" customFormat="1" ht="12.6" customHeight="1" x14ac:dyDescent="0.25">
      <c r="A268" s="357"/>
      <c r="B268" s="435">
        <v>2018</v>
      </c>
      <c r="C268" s="413">
        <v>36</v>
      </c>
      <c r="D268" s="412">
        <v>1085</v>
      </c>
      <c r="E268" s="412">
        <v>422</v>
      </c>
      <c r="F268" s="412">
        <v>334</v>
      </c>
      <c r="G268" s="412">
        <v>28</v>
      </c>
      <c r="H268" s="411" t="s">
        <v>78</v>
      </c>
      <c r="I268" s="434"/>
      <c r="J268" s="409"/>
      <c r="K268" s="409"/>
      <c r="L268" s="409"/>
      <c r="M268" s="409"/>
      <c r="N268" s="409"/>
      <c r="O268" s="409"/>
      <c r="P268" s="409"/>
      <c r="Z268" s="434"/>
      <c r="AA268" s="409"/>
      <c r="AB268" s="409"/>
      <c r="AC268" s="409"/>
      <c r="AD268" s="409"/>
      <c r="AE268" s="409"/>
      <c r="AF268" s="409"/>
      <c r="AG268" s="409"/>
    </row>
    <row r="269" spans="1:33" s="87" customFormat="1" ht="12.6" customHeight="1" x14ac:dyDescent="0.25">
      <c r="A269" s="357"/>
      <c r="B269" s="433">
        <v>2019</v>
      </c>
      <c r="C269" s="413">
        <v>38</v>
      </c>
      <c r="D269" s="412">
        <v>1018</v>
      </c>
      <c r="E269" s="412">
        <v>366</v>
      </c>
      <c r="F269" s="412">
        <v>353</v>
      </c>
      <c r="G269" s="412">
        <v>47</v>
      </c>
      <c r="H269" s="411" t="s">
        <v>78</v>
      </c>
      <c r="I269" s="432"/>
      <c r="J269" s="409"/>
      <c r="K269" s="409"/>
      <c r="L269" s="409"/>
      <c r="M269" s="409"/>
      <c r="N269" s="409"/>
      <c r="O269" s="409"/>
      <c r="P269" s="409"/>
      <c r="Z269" s="432"/>
      <c r="AA269" s="409"/>
      <c r="AB269" s="409"/>
      <c r="AC269" s="409"/>
      <c r="AD269" s="409"/>
      <c r="AE269" s="409"/>
      <c r="AF269" s="409"/>
      <c r="AG269" s="409"/>
    </row>
    <row r="270" spans="1:33" s="87" customFormat="1" ht="12.6" customHeight="1" x14ac:dyDescent="0.25">
      <c r="A270" s="357"/>
      <c r="B270" s="431">
        <v>2020</v>
      </c>
      <c r="C270" s="413">
        <v>37</v>
      </c>
      <c r="D270" s="412">
        <v>1073</v>
      </c>
      <c r="E270" s="412">
        <v>404</v>
      </c>
      <c r="F270" s="412">
        <v>315</v>
      </c>
      <c r="G270" s="412">
        <v>17</v>
      </c>
      <c r="H270" s="411">
        <v>85</v>
      </c>
      <c r="I270" s="427"/>
      <c r="J270" s="409"/>
      <c r="K270" s="409"/>
      <c r="L270" s="409"/>
      <c r="M270" s="409"/>
      <c r="N270" s="409"/>
      <c r="O270" s="409"/>
      <c r="P270" s="409"/>
      <c r="Z270" s="427"/>
      <c r="AA270" s="409"/>
      <c r="AB270" s="409"/>
      <c r="AC270" s="409"/>
      <c r="AD270" s="409"/>
      <c r="AE270" s="409"/>
      <c r="AF270" s="409"/>
      <c r="AG270" s="409"/>
    </row>
    <row r="271" spans="1:33" s="87" customFormat="1" ht="12.6" customHeight="1" x14ac:dyDescent="0.25">
      <c r="A271" s="357"/>
      <c r="B271" s="431">
        <v>2021</v>
      </c>
      <c r="C271" s="413">
        <v>34</v>
      </c>
      <c r="D271" s="412">
        <v>1063</v>
      </c>
      <c r="E271" s="412">
        <v>409</v>
      </c>
      <c r="F271" s="412">
        <v>308</v>
      </c>
      <c r="G271" s="412">
        <v>17</v>
      </c>
      <c r="H271" s="411">
        <v>70</v>
      </c>
      <c r="I271" s="427"/>
      <c r="J271" s="409"/>
      <c r="K271" s="409"/>
      <c r="L271" s="409"/>
      <c r="M271" s="409"/>
      <c r="N271" s="409"/>
      <c r="O271" s="409"/>
      <c r="P271" s="409"/>
      <c r="Z271" s="427"/>
      <c r="AA271" s="409"/>
      <c r="AB271" s="409"/>
      <c r="AC271" s="409"/>
      <c r="AD271" s="409"/>
      <c r="AE271" s="409"/>
      <c r="AF271" s="409"/>
      <c r="AG271" s="409"/>
    </row>
    <row r="272" spans="1:33" s="87" customFormat="1" ht="12.6" customHeight="1" x14ac:dyDescent="0.25">
      <c r="A272" s="403" t="s">
        <v>133</v>
      </c>
      <c r="B272" s="440">
        <v>2017</v>
      </c>
      <c r="C272" s="423">
        <v>10</v>
      </c>
      <c r="D272" s="422">
        <v>248</v>
      </c>
      <c r="E272" s="422">
        <v>62</v>
      </c>
      <c r="F272" s="422">
        <v>152</v>
      </c>
      <c r="G272" s="422">
        <v>27</v>
      </c>
      <c r="H272" s="421" t="s">
        <v>78</v>
      </c>
      <c r="I272" s="436"/>
      <c r="J272" s="409"/>
      <c r="K272" s="409"/>
      <c r="L272" s="409"/>
      <c r="M272" s="409"/>
      <c r="N272" s="409"/>
      <c r="O272" s="409"/>
      <c r="P272" s="409"/>
      <c r="Z272" s="436"/>
      <c r="AA272" s="409"/>
      <c r="AB272" s="409"/>
      <c r="AC272" s="409"/>
      <c r="AD272" s="409"/>
      <c r="AE272" s="409"/>
      <c r="AF272" s="409"/>
      <c r="AG272" s="409"/>
    </row>
    <row r="273" spans="1:33" s="87" customFormat="1" ht="12.6" customHeight="1" x14ac:dyDescent="0.25">
      <c r="A273" s="357"/>
      <c r="B273" s="435">
        <v>2018</v>
      </c>
      <c r="C273" s="413">
        <v>10</v>
      </c>
      <c r="D273" s="412">
        <v>254</v>
      </c>
      <c r="E273" s="412">
        <v>73</v>
      </c>
      <c r="F273" s="412">
        <v>153</v>
      </c>
      <c r="G273" s="412" t="s">
        <v>78</v>
      </c>
      <c r="H273" s="411" t="s">
        <v>78</v>
      </c>
      <c r="I273" s="434"/>
      <c r="J273" s="409"/>
      <c r="K273" s="409"/>
      <c r="L273" s="409"/>
      <c r="M273" s="409"/>
      <c r="N273" s="409"/>
      <c r="O273" s="409"/>
      <c r="P273" s="409"/>
      <c r="Z273" s="434"/>
      <c r="AA273" s="409"/>
      <c r="AB273" s="409"/>
      <c r="AC273" s="409"/>
      <c r="AD273" s="409"/>
      <c r="AE273" s="409"/>
      <c r="AF273" s="409"/>
      <c r="AG273" s="409"/>
    </row>
    <row r="274" spans="1:33" s="87" customFormat="1" ht="12.6" customHeight="1" x14ac:dyDescent="0.25">
      <c r="A274" s="357"/>
      <c r="B274" s="433">
        <v>2019</v>
      </c>
      <c r="C274" s="413">
        <v>11</v>
      </c>
      <c r="D274" s="412">
        <v>256</v>
      </c>
      <c r="E274" s="412">
        <v>82</v>
      </c>
      <c r="F274" s="412">
        <v>146</v>
      </c>
      <c r="G274" s="412" t="s">
        <v>78</v>
      </c>
      <c r="H274" s="411" t="s">
        <v>78</v>
      </c>
      <c r="I274" s="432"/>
      <c r="J274" s="409"/>
      <c r="K274" s="409"/>
      <c r="L274" s="409"/>
      <c r="M274" s="409"/>
      <c r="N274" s="409"/>
      <c r="O274" s="409"/>
      <c r="P274" s="409"/>
      <c r="Z274" s="432"/>
      <c r="AA274" s="409"/>
      <c r="AB274" s="409"/>
      <c r="AC274" s="409"/>
      <c r="AD274" s="409"/>
      <c r="AE274" s="409"/>
      <c r="AF274" s="409"/>
      <c r="AG274" s="409"/>
    </row>
    <row r="275" spans="1:33" s="87" customFormat="1" ht="12.6" customHeight="1" x14ac:dyDescent="0.25">
      <c r="A275" s="357"/>
      <c r="B275" s="431">
        <v>2020</v>
      </c>
      <c r="C275" s="413">
        <v>11</v>
      </c>
      <c r="D275" s="412">
        <v>264</v>
      </c>
      <c r="E275" s="412">
        <v>87</v>
      </c>
      <c r="F275" s="412">
        <v>101</v>
      </c>
      <c r="G275" s="412" t="s">
        <v>78</v>
      </c>
      <c r="H275" s="411">
        <v>45</v>
      </c>
      <c r="I275" s="427"/>
      <c r="J275" s="409"/>
      <c r="K275" s="409"/>
      <c r="L275" s="409"/>
      <c r="M275" s="409"/>
      <c r="N275" s="409"/>
      <c r="O275" s="409"/>
      <c r="P275" s="409"/>
      <c r="Z275" s="427"/>
      <c r="AA275" s="409"/>
      <c r="AB275" s="409"/>
      <c r="AC275" s="409"/>
      <c r="AD275" s="409"/>
      <c r="AE275" s="409"/>
      <c r="AF275" s="409"/>
      <c r="AG275" s="409"/>
    </row>
    <row r="276" spans="1:33" s="87" customFormat="1" ht="12.6" customHeight="1" x14ac:dyDescent="0.25">
      <c r="A276" s="357"/>
      <c r="B276" s="431">
        <v>2021</v>
      </c>
      <c r="C276" s="413">
        <v>11</v>
      </c>
      <c r="D276" s="412">
        <v>282</v>
      </c>
      <c r="E276" s="412">
        <v>108</v>
      </c>
      <c r="F276" s="412">
        <v>101</v>
      </c>
      <c r="G276" s="412" t="s">
        <v>78</v>
      </c>
      <c r="H276" s="411">
        <v>45</v>
      </c>
      <c r="I276" s="427"/>
      <c r="J276" s="409"/>
      <c r="K276" s="409"/>
      <c r="L276" s="409"/>
      <c r="M276" s="409"/>
      <c r="N276" s="409"/>
      <c r="O276" s="409"/>
      <c r="P276" s="409"/>
      <c r="Z276" s="427"/>
      <c r="AA276" s="409"/>
      <c r="AB276" s="409"/>
      <c r="AC276" s="409"/>
      <c r="AD276" s="409"/>
      <c r="AE276" s="409"/>
      <c r="AF276" s="409"/>
      <c r="AG276" s="409"/>
    </row>
    <row r="277" spans="1:33" s="87" customFormat="1" ht="12.6" customHeight="1" x14ac:dyDescent="0.25">
      <c r="A277" s="403" t="s">
        <v>132</v>
      </c>
      <c r="B277" s="440">
        <v>2017</v>
      </c>
      <c r="C277" s="423">
        <v>16</v>
      </c>
      <c r="D277" s="422">
        <v>529</v>
      </c>
      <c r="E277" s="422">
        <v>133</v>
      </c>
      <c r="F277" s="422">
        <v>333</v>
      </c>
      <c r="G277" s="422">
        <v>20</v>
      </c>
      <c r="H277" s="421" t="s">
        <v>78</v>
      </c>
      <c r="I277" s="436"/>
      <c r="J277" s="409"/>
      <c r="K277" s="409"/>
      <c r="L277" s="409"/>
      <c r="M277" s="409"/>
      <c r="N277" s="409"/>
      <c r="O277" s="409"/>
      <c r="P277" s="409"/>
      <c r="Z277" s="436"/>
      <c r="AA277" s="409"/>
      <c r="AB277" s="409"/>
      <c r="AC277" s="409"/>
      <c r="AD277" s="409"/>
      <c r="AE277" s="409"/>
      <c r="AF277" s="409"/>
      <c r="AG277" s="409"/>
    </row>
    <row r="278" spans="1:33" s="87" customFormat="1" ht="12.6" customHeight="1" x14ac:dyDescent="0.25">
      <c r="A278" s="357"/>
      <c r="B278" s="435">
        <v>2018</v>
      </c>
      <c r="C278" s="413">
        <v>15</v>
      </c>
      <c r="D278" s="412">
        <v>510</v>
      </c>
      <c r="E278" s="412">
        <v>133</v>
      </c>
      <c r="F278" s="412">
        <v>329</v>
      </c>
      <c r="G278" s="412">
        <v>17</v>
      </c>
      <c r="H278" s="411" t="s">
        <v>78</v>
      </c>
      <c r="I278" s="434"/>
      <c r="J278" s="409"/>
      <c r="K278" s="409"/>
      <c r="L278" s="409"/>
      <c r="M278" s="409"/>
      <c r="N278" s="409"/>
      <c r="O278" s="409"/>
      <c r="P278" s="409"/>
      <c r="Z278" s="434"/>
      <c r="AA278" s="409"/>
      <c r="AB278" s="409"/>
      <c r="AC278" s="409"/>
      <c r="AD278" s="409"/>
      <c r="AE278" s="409"/>
      <c r="AF278" s="409"/>
      <c r="AG278" s="409"/>
    </row>
    <row r="279" spans="1:33" s="87" customFormat="1" ht="12.6" customHeight="1" x14ac:dyDescent="0.25">
      <c r="A279" s="357"/>
      <c r="B279" s="433">
        <v>2019</v>
      </c>
      <c r="C279" s="413">
        <v>15</v>
      </c>
      <c r="D279" s="412">
        <v>503</v>
      </c>
      <c r="E279" s="412">
        <v>164</v>
      </c>
      <c r="F279" s="412">
        <v>294</v>
      </c>
      <c r="G279" s="412">
        <v>14</v>
      </c>
      <c r="H279" s="411" t="s">
        <v>78</v>
      </c>
      <c r="I279" s="432"/>
      <c r="J279" s="409"/>
      <c r="K279" s="409"/>
      <c r="L279" s="409"/>
      <c r="M279" s="409"/>
      <c r="N279" s="409"/>
      <c r="O279" s="409"/>
      <c r="P279" s="409"/>
      <c r="Z279" s="432"/>
      <c r="AA279" s="409"/>
      <c r="AB279" s="409"/>
      <c r="AC279" s="409"/>
      <c r="AD279" s="409"/>
      <c r="AE279" s="409"/>
      <c r="AF279" s="409"/>
      <c r="AG279" s="409"/>
    </row>
    <row r="280" spans="1:33" s="87" customFormat="1" ht="12.6" customHeight="1" x14ac:dyDescent="0.25">
      <c r="A280" s="357"/>
      <c r="B280" s="431">
        <v>2020</v>
      </c>
      <c r="C280" s="413">
        <v>14</v>
      </c>
      <c r="D280" s="412">
        <v>466</v>
      </c>
      <c r="E280" s="412">
        <v>132</v>
      </c>
      <c r="F280" s="412">
        <v>291</v>
      </c>
      <c r="G280" s="412">
        <v>12</v>
      </c>
      <c r="H280" s="411" t="s">
        <v>78</v>
      </c>
      <c r="I280" s="427"/>
      <c r="J280" s="409"/>
      <c r="K280" s="409"/>
      <c r="L280" s="409"/>
      <c r="M280" s="409"/>
      <c r="N280" s="409"/>
      <c r="O280" s="409"/>
      <c r="P280" s="409"/>
      <c r="Z280" s="427"/>
      <c r="AA280" s="409"/>
      <c r="AB280" s="409"/>
      <c r="AC280" s="409"/>
      <c r="AD280" s="409"/>
      <c r="AE280" s="409"/>
      <c r="AF280" s="409"/>
      <c r="AG280" s="409"/>
    </row>
    <row r="281" spans="1:33" s="87" customFormat="1" ht="12.6" customHeight="1" x14ac:dyDescent="0.25">
      <c r="A281" s="357"/>
      <c r="B281" s="431">
        <v>2021</v>
      </c>
      <c r="C281" s="413">
        <v>14</v>
      </c>
      <c r="D281" s="412">
        <v>487</v>
      </c>
      <c r="E281" s="412">
        <v>163</v>
      </c>
      <c r="F281" s="412">
        <v>279</v>
      </c>
      <c r="G281" s="412">
        <v>14</v>
      </c>
      <c r="H281" s="411" t="s">
        <v>78</v>
      </c>
      <c r="I281" s="427"/>
      <c r="J281" s="409"/>
      <c r="K281" s="409"/>
      <c r="L281" s="409"/>
      <c r="M281" s="409"/>
      <c r="N281" s="409"/>
      <c r="O281" s="409"/>
      <c r="P281" s="409"/>
      <c r="Z281" s="427"/>
      <c r="AA281" s="409"/>
      <c r="AB281" s="409"/>
      <c r="AC281" s="409"/>
      <c r="AD281" s="409"/>
      <c r="AE281" s="409"/>
      <c r="AF281" s="409"/>
      <c r="AG281" s="409"/>
    </row>
    <row r="282" spans="1:33" s="87" customFormat="1" ht="12.6" customHeight="1" x14ac:dyDescent="0.25">
      <c r="A282" s="403" t="s">
        <v>131</v>
      </c>
      <c r="B282" s="440">
        <v>2017</v>
      </c>
      <c r="C282" s="423">
        <v>7</v>
      </c>
      <c r="D282" s="422">
        <v>345</v>
      </c>
      <c r="E282" s="422">
        <v>178</v>
      </c>
      <c r="F282" s="422">
        <v>122</v>
      </c>
      <c r="G282" s="422">
        <v>45</v>
      </c>
      <c r="H282" s="421" t="s">
        <v>78</v>
      </c>
      <c r="I282" s="436"/>
      <c r="J282" s="409"/>
      <c r="K282" s="409"/>
      <c r="L282" s="409"/>
      <c r="M282" s="409"/>
      <c r="N282" s="409"/>
      <c r="O282" s="409"/>
      <c r="P282" s="409"/>
      <c r="Z282" s="436"/>
      <c r="AA282" s="409"/>
      <c r="AB282" s="409"/>
      <c r="AC282" s="409"/>
      <c r="AD282" s="409"/>
      <c r="AE282" s="409"/>
      <c r="AF282" s="409"/>
      <c r="AG282" s="409"/>
    </row>
    <row r="283" spans="1:33" s="87" customFormat="1" ht="12.6" customHeight="1" x14ac:dyDescent="0.25">
      <c r="A283" s="357"/>
      <c r="B283" s="435">
        <v>2018</v>
      </c>
      <c r="C283" s="413">
        <v>7</v>
      </c>
      <c r="D283" s="412">
        <v>345</v>
      </c>
      <c r="E283" s="412">
        <v>181</v>
      </c>
      <c r="F283" s="412">
        <v>119</v>
      </c>
      <c r="G283" s="412">
        <v>45</v>
      </c>
      <c r="H283" s="411" t="s">
        <v>78</v>
      </c>
      <c r="I283" s="434"/>
      <c r="J283" s="409"/>
      <c r="K283" s="409"/>
      <c r="L283" s="409"/>
      <c r="M283" s="409"/>
      <c r="N283" s="409"/>
      <c r="O283" s="409"/>
      <c r="P283" s="409"/>
      <c r="Z283" s="434"/>
      <c r="AA283" s="409"/>
      <c r="AB283" s="409"/>
      <c r="AC283" s="409"/>
      <c r="AD283" s="409"/>
      <c r="AE283" s="409"/>
      <c r="AF283" s="409"/>
      <c r="AG283" s="409"/>
    </row>
    <row r="284" spans="1:33" s="87" customFormat="1" ht="12.6" customHeight="1" x14ac:dyDescent="0.25">
      <c r="A284" s="357"/>
      <c r="B284" s="433">
        <v>2019</v>
      </c>
      <c r="C284" s="413">
        <v>7</v>
      </c>
      <c r="D284" s="412">
        <v>345</v>
      </c>
      <c r="E284" s="412">
        <v>183</v>
      </c>
      <c r="F284" s="412">
        <v>117</v>
      </c>
      <c r="G284" s="412">
        <v>45</v>
      </c>
      <c r="H284" s="411" t="s">
        <v>78</v>
      </c>
      <c r="I284" s="432"/>
      <c r="J284" s="409"/>
      <c r="K284" s="409"/>
      <c r="L284" s="409"/>
      <c r="M284" s="409"/>
      <c r="N284" s="409"/>
      <c r="O284" s="409"/>
      <c r="P284" s="409"/>
      <c r="Z284" s="432"/>
      <c r="AA284" s="409"/>
      <c r="AB284" s="409"/>
      <c r="AC284" s="409"/>
      <c r="AD284" s="409"/>
      <c r="AE284" s="409"/>
      <c r="AF284" s="409"/>
      <c r="AG284" s="409"/>
    </row>
    <row r="285" spans="1:33" s="87" customFormat="1" ht="12.6" customHeight="1" x14ac:dyDescent="0.25">
      <c r="A285" s="357"/>
      <c r="B285" s="431">
        <v>2020</v>
      </c>
      <c r="C285" s="413">
        <v>7</v>
      </c>
      <c r="D285" s="412">
        <v>328</v>
      </c>
      <c r="E285" s="412">
        <v>167</v>
      </c>
      <c r="F285" s="412">
        <v>116</v>
      </c>
      <c r="G285" s="412">
        <v>45</v>
      </c>
      <c r="H285" s="411" t="s">
        <v>78</v>
      </c>
      <c r="I285" s="427"/>
      <c r="J285" s="409"/>
      <c r="K285" s="409"/>
      <c r="L285" s="409"/>
      <c r="M285" s="409"/>
      <c r="N285" s="409"/>
      <c r="O285" s="409"/>
      <c r="P285" s="409"/>
      <c r="Z285" s="427"/>
      <c r="AA285" s="409"/>
      <c r="AB285" s="409"/>
      <c r="AC285" s="409"/>
      <c r="AD285" s="409"/>
      <c r="AE285" s="409"/>
      <c r="AF285" s="409"/>
      <c r="AG285" s="409"/>
    </row>
    <row r="286" spans="1:33" s="87" customFormat="1" ht="12.6" customHeight="1" x14ac:dyDescent="0.25">
      <c r="A286" s="357"/>
      <c r="B286" s="431">
        <v>2021</v>
      </c>
      <c r="C286" s="413">
        <v>7</v>
      </c>
      <c r="D286" s="412">
        <v>361</v>
      </c>
      <c r="E286" s="412">
        <v>198</v>
      </c>
      <c r="F286" s="412">
        <v>118</v>
      </c>
      <c r="G286" s="412">
        <v>45</v>
      </c>
      <c r="H286" s="411" t="s">
        <v>78</v>
      </c>
      <c r="I286" s="427"/>
      <c r="J286" s="409"/>
      <c r="K286" s="409"/>
      <c r="L286" s="409"/>
      <c r="M286" s="409"/>
      <c r="N286" s="409"/>
      <c r="O286" s="409"/>
      <c r="P286" s="409"/>
      <c r="Z286" s="427"/>
      <c r="AA286" s="409"/>
      <c r="AB286" s="409"/>
      <c r="AC286" s="409"/>
      <c r="AD286" s="409"/>
      <c r="AE286" s="409"/>
      <c r="AF286" s="409"/>
      <c r="AG286" s="409"/>
    </row>
    <row r="287" spans="1:33" s="87" customFormat="1" ht="12.6" customHeight="1" x14ac:dyDescent="0.25">
      <c r="A287" s="403" t="s">
        <v>130</v>
      </c>
      <c r="B287" s="440">
        <v>2017</v>
      </c>
      <c r="C287" s="423">
        <v>9</v>
      </c>
      <c r="D287" s="422">
        <v>282</v>
      </c>
      <c r="E287" s="422">
        <v>172</v>
      </c>
      <c r="F287" s="422">
        <v>75</v>
      </c>
      <c r="G287" s="422" t="s">
        <v>78</v>
      </c>
      <c r="H287" s="421" t="s">
        <v>78</v>
      </c>
      <c r="I287" s="436"/>
      <c r="J287" s="409"/>
      <c r="K287" s="409"/>
      <c r="L287" s="409"/>
      <c r="M287" s="409"/>
      <c r="N287" s="409"/>
      <c r="O287" s="409"/>
      <c r="P287" s="409"/>
      <c r="Z287" s="436"/>
      <c r="AA287" s="409"/>
      <c r="AB287" s="409"/>
      <c r="AC287" s="409"/>
      <c r="AD287" s="409"/>
      <c r="AE287" s="409"/>
      <c r="AF287" s="409"/>
      <c r="AG287" s="409"/>
    </row>
    <row r="288" spans="1:33" s="87" customFormat="1" ht="12.6" customHeight="1" x14ac:dyDescent="0.25">
      <c r="A288" s="357"/>
      <c r="B288" s="435">
        <v>2018</v>
      </c>
      <c r="C288" s="413">
        <v>9</v>
      </c>
      <c r="D288" s="412">
        <v>308</v>
      </c>
      <c r="E288" s="412">
        <v>179</v>
      </c>
      <c r="F288" s="412">
        <v>74</v>
      </c>
      <c r="G288" s="412" t="s">
        <v>78</v>
      </c>
      <c r="H288" s="411" t="s">
        <v>78</v>
      </c>
      <c r="I288" s="434"/>
      <c r="J288" s="409"/>
      <c r="K288" s="409"/>
      <c r="L288" s="409"/>
      <c r="M288" s="409"/>
      <c r="N288" s="409"/>
      <c r="O288" s="409"/>
      <c r="P288" s="409"/>
      <c r="Z288" s="434"/>
      <c r="AA288" s="409"/>
      <c r="AB288" s="409"/>
      <c r="AC288" s="409"/>
      <c r="AD288" s="409"/>
      <c r="AE288" s="409"/>
      <c r="AF288" s="409"/>
      <c r="AG288" s="409"/>
    </row>
    <row r="289" spans="1:33" s="87" customFormat="1" ht="12.6" customHeight="1" x14ac:dyDescent="0.25">
      <c r="A289" s="357"/>
      <c r="B289" s="433">
        <v>2019</v>
      </c>
      <c r="C289" s="413">
        <v>7</v>
      </c>
      <c r="D289" s="412">
        <v>236</v>
      </c>
      <c r="E289" s="412">
        <v>166</v>
      </c>
      <c r="F289" s="412">
        <v>55</v>
      </c>
      <c r="G289" s="412" t="s">
        <v>78</v>
      </c>
      <c r="H289" s="411" t="s">
        <v>78</v>
      </c>
      <c r="I289" s="432"/>
      <c r="J289" s="409"/>
      <c r="K289" s="409"/>
      <c r="L289" s="409"/>
      <c r="M289" s="409"/>
      <c r="N289" s="409"/>
      <c r="O289" s="409"/>
      <c r="P289" s="409"/>
      <c r="Z289" s="432"/>
      <c r="AA289" s="409"/>
      <c r="AB289" s="409"/>
      <c r="AC289" s="409"/>
      <c r="AD289" s="409"/>
      <c r="AE289" s="409"/>
      <c r="AF289" s="409"/>
      <c r="AG289" s="409"/>
    </row>
    <row r="290" spans="1:33" s="87" customFormat="1" ht="12.6" customHeight="1" x14ac:dyDescent="0.25">
      <c r="A290" s="357"/>
      <c r="B290" s="431">
        <v>2020</v>
      </c>
      <c r="C290" s="413">
        <v>7</v>
      </c>
      <c r="D290" s="412">
        <v>232</v>
      </c>
      <c r="E290" s="412">
        <v>168</v>
      </c>
      <c r="F290" s="412">
        <v>49</v>
      </c>
      <c r="G290" s="412" t="s">
        <v>78</v>
      </c>
      <c r="H290" s="411" t="s">
        <v>78</v>
      </c>
      <c r="I290" s="427"/>
      <c r="J290" s="409"/>
      <c r="K290" s="409"/>
      <c r="L290" s="409"/>
      <c r="M290" s="409"/>
      <c r="N290" s="409"/>
      <c r="O290" s="409"/>
      <c r="P290" s="409"/>
      <c r="Z290" s="427"/>
      <c r="AA290" s="409"/>
      <c r="AB290" s="409"/>
      <c r="AC290" s="409"/>
      <c r="AD290" s="409"/>
      <c r="AE290" s="409"/>
      <c r="AF290" s="409"/>
      <c r="AG290" s="409"/>
    </row>
    <row r="291" spans="1:33" s="87" customFormat="1" ht="12.6" customHeight="1" x14ac:dyDescent="0.25">
      <c r="A291" s="357"/>
      <c r="B291" s="431">
        <v>2021</v>
      </c>
      <c r="C291" s="413">
        <v>8</v>
      </c>
      <c r="D291" s="412">
        <v>246</v>
      </c>
      <c r="E291" s="412">
        <v>171</v>
      </c>
      <c r="F291" s="412">
        <v>60</v>
      </c>
      <c r="G291" s="412" t="s">
        <v>78</v>
      </c>
      <c r="H291" s="411" t="s">
        <v>78</v>
      </c>
      <c r="I291" s="427"/>
      <c r="J291" s="409"/>
      <c r="K291" s="409"/>
      <c r="L291" s="409"/>
      <c r="M291" s="409"/>
      <c r="N291" s="409"/>
      <c r="O291" s="409"/>
      <c r="P291" s="409"/>
      <c r="Z291" s="427"/>
      <c r="AA291" s="409"/>
      <c r="AB291" s="409"/>
      <c r="AC291" s="409"/>
      <c r="AD291" s="409"/>
      <c r="AE291" s="409"/>
      <c r="AF291" s="409"/>
      <c r="AG291" s="409"/>
    </row>
    <row r="292" spans="1:33" s="87" customFormat="1" ht="12.6" customHeight="1" x14ac:dyDescent="0.25">
      <c r="A292" s="403" t="s">
        <v>129</v>
      </c>
      <c r="B292" s="440">
        <v>2017</v>
      </c>
      <c r="C292" s="423">
        <v>16</v>
      </c>
      <c r="D292" s="422">
        <v>640</v>
      </c>
      <c r="E292" s="422">
        <v>181</v>
      </c>
      <c r="F292" s="422">
        <v>354</v>
      </c>
      <c r="G292" s="422">
        <v>2</v>
      </c>
      <c r="H292" s="421" t="s">
        <v>78</v>
      </c>
      <c r="I292" s="436"/>
      <c r="J292" s="409"/>
      <c r="K292" s="409"/>
      <c r="L292" s="409"/>
      <c r="M292" s="409"/>
      <c r="N292" s="409"/>
      <c r="O292" s="409"/>
      <c r="P292" s="409"/>
      <c r="Z292" s="436"/>
      <c r="AA292" s="409"/>
      <c r="AB292" s="409"/>
      <c r="AC292" s="409"/>
      <c r="AD292" s="409"/>
      <c r="AE292" s="409"/>
      <c r="AF292" s="409"/>
      <c r="AG292" s="409"/>
    </row>
    <row r="293" spans="1:33" s="87" customFormat="1" ht="12.6" customHeight="1" x14ac:dyDescent="0.25">
      <c r="A293" s="357"/>
      <c r="B293" s="435">
        <v>2018</v>
      </c>
      <c r="C293" s="413">
        <v>18</v>
      </c>
      <c r="D293" s="412">
        <v>578</v>
      </c>
      <c r="E293" s="412">
        <v>182</v>
      </c>
      <c r="F293" s="412">
        <v>306</v>
      </c>
      <c r="G293" s="412">
        <v>2</v>
      </c>
      <c r="H293" s="411" t="s">
        <v>78</v>
      </c>
      <c r="I293" s="434"/>
      <c r="J293" s="409"/>
      <c r="K293" s="409"/>
      <c r="L293" s="409"/>
      <c r="M293" s="409"/>
      <c r="N293" s="409"/>
      <c r="O293" s="409"/>
      <c r="P293" s="409"/>
      <c r="Z293" s="434"/>
      <c r="AA293" s="409"/>
      <c r="AB293" s="409"/>
      <c r="AC293" s="409"/>
      <c r="AD293" s="409"/>
      <c r="AE293" s="409"/>
      <c r="AF293" s="409"/>
      <c r="AG293" s="409"/>
    </row>
    <row r="294" spans="1:33" s="87" customFormat="1" ht="12.6" customHeight="1" x14ac:dyDescent="0.25">
      <c r="A294" s="357"/>
      <c r="B294" s="433">
        <v>2019</v>
      </c>
      <c r="C294" s="413">
        <v>16</v>
      </c>
      <c r="D294" s="412">
        <v>591</v>
      </c>
      <c r="E294" s="412">
        <v>248</v>
      </c>
      <c r="F294" s="412">
        <v>221</v>
      </c>
      <c r="G294" s="412">
        <v>1</v>
      </c>
      <c r="H294" s="411" t="s">
        <v>78</v>
      </c>
      <c r="I294" s="432"/>
      <c r="J294" s="409"/>
      <c r="K294" s="409"/>
      <c r="L294" s="409"/>
      <c r="M294" s="409"/>
      <c r="N294" s="409"/>
      <c r="O294" s="409"/>
      <c r="P294" s="409"/>
      <c r="Z294" s="432"/>
      <c r="AA294" s="409"/>
      <c r="AB294" s="409"/>
      <c r="AC294" s="409"/>
      <c r="AD294" s="409"/>
      <c r="AE294" s="409"/>
      <c r="AF294" s="409"/>
      <c r="AG294" s="409"/>
    </row>
    <row r="295" spans="1:33" s="87" customFormat="1" ht="12.6" customHeight="1" x14ac:dyDescent="0.25">
      <c r="A295" s="357"/>
      <c r="B295" s="431">
        <v>2020</v>
      </c>
      <c r="C295" s="413">
        <v>17</v>
      </c>
      <c r="D295" s="412">
        <v>520</v>
      </c>
      <c r="E295" s="412">
        <v>253</v>
      </c>
      <c r="F295" s="412">
        <v>219</v>
      </c>
      <c r="G295" s="412">
        <v>1</v>
      </c>
      <c r="H295" s="411" t="s">
        <v>78</v>
      </c>
      <c r="I295" s="427"/>
      <c r="J295" s="409"/>
      <c r="K295" s="409"/>
      <c r="L295" s="409"/>
      <c r="M295" s="409"/>
      <c r="N295" s="409"/>
      <c r="O295" s="409"/>
      <c r="P295" s="409"/>
      <c r="Z295" s="427"/>
      <c r="AA295" s="409"/>
      <c r="AB295" s="409"/>
      <c r="AC295" s="409"/>
      <c r="AD295" s="409"/>
      <c r="AE295" s="409"/>
      <c r="AF295" s="409"/>
      <c r="AG295" s="409"/>
    </row>
    <row r="296" spans="1:33" s="87" customFormat="1" ht="12.6" customHeight="1" x14ac:dyDescent="0.25">
      <c r="A296" s="357"/>
      <c r="B296" s="431">
        <v>2021</v>
      </c>
      <c r="C296" s="413">
        <v>16</v>
      </c>
      <c r="D296" s="412">
        <v>581</v>
      </c>
      <c r="E296" s="412">
        <v>241</v>
      </c>
      <c r="F296" s="412">
        <v>219</v>
      </c>
      <c r="G296" s="412" t="s">
        <v>78</v>
      </c>
      <c r="H296" s="411" t="s">
        <v>78</v>
      </c>
      <c r="I296" s="427"/>
      <c r="J296" s="409"/>
      <c r="K296" s="409"/>
      <c r="L296" s="409"/>
      <c r="M296" s="409"/>
      <c r="N296" s="409"/>
      <c r="O296" s="409"/>
      <c r="P296" s="409"/>
      <c r="Z296" s="427"/>
      <c r="AA296" s="409"/>
      <c r="AB296" s="409"/>
      <c r="AC296" s="409"/>
      <c r="AD296" s="409"/>
      <c r="AE296" s="409"/>
      <c r="AF296" s="409"/>
      <c r="AG296" s="409"/>
    </row>
    <row r="297" spans="1:33" s="87" customFormat="1" ht="12.6" customHeight="1" x14ac:dyDescent="0.25">
      <c r="A297" s="403" t="s">
        <v>128</v>
      </c>
      <c r="B297" s="440">
        <v>2017</v>
      </c>
      <c r="C297" s="423">
        <v>10</v>
      </c>
      <c r="D297" s="422">
        <v>236</v>
      </c>
      <c r="E297" s="422">
        <v>112</v>
      </c>
      <c r="F297" s="422">
        <v>101</v>
      </c>
      <c r="G297" s="422">
        <v>12</v>
      </c>
      <c r="H297" s="421" t="s">
        <v>78</v>
      </c>
      <c r="I297" s="436"/>
      <c r="J297" s="409"/>
      <c r="K297" s="409"/>
      <c r="L297" s="409"/>
      <c r="M297" s="409"/>
      <c r="N297" s="409"/>
      <c r="O297" s="409"/>
      <c r="P297" s="409"/>
      <c r="Z297" s="436"/>
      <c r="AA297" s="409"/>
      <c r="AB297" s="409"/>
      <c r="AC297" s="409"/>
      <c r="AD297" s="409"/>
      <c r="AE297" s="409"/>
      <c r="AF297" s="409"/>
      <c r="AG297" s="409"/>
    </row>
    <row r="298" spans="1:33" s="87" customFormat="1" ht="12.6" customHeight="1" x14ac:dyDescent="0.25">
      <c r="A298" s="357"/>
      <c r="B298" s="435">
        <v>2018</v>
      </c>
      <c r="C298" s="413">
        <v>8</v>
      </c>
      <c r="D298" s="412">
        <v>172</v>
      </c>
      <c r="E298" s="412">
        <v>112</v>
      </c>
      <c r="F298" s="412">
        <v>48</v>
      </c>
      <c r="G298" s="412" t="s">
        <v>78</v>
      </c>
      <c r="H298" s="411" t="s">
        <v>78</v>
      </c>
      <c r="I298" s="434"/>
      <c r="J298" s="409"/>
      <c r="K298" s="409"/>
      <c r="L298" s="409"/>
      <c r="M298" s="409"/>
      <c r="N298" s="409"/>
      <c r="O298" s="409"/>
      <c r="P298" s="409"/>
      <c r="Z298" s="434"/>
      <c r="AA298" s="409"/>
      <c r="AB298" s="409"/>
      <c r="AC298" s="409"/>
      <c r="AD298" s="409"/>
      <c r="AE298" s="409"/>
      <c r="AF298" s="409"/>
      <c r="AG298" s="409"/>
    </row>
    <row r="299" spans="1:33" s="87" customFormat="1" ht="12.6" customHeight="1" x14ac:dyDescent="0.25">
      <c r="A299" s="357"/>
      <c r="B299" s="433">
        <v>2019</v>
      </c>
      <c r="C299" s="413">
        <v>7</v>
      </c>
      <c r="D299" s="412">
        <v>166</v>
      </c>
      <c r="E299" s="412">
        <v>128</v>
      </c>
      <c r="F299" s="412">
        <v>26</v>
      </c>
      <c r="G299" s="412" t="s">
        <v>78</v>
      </c>
      <c r="H299" s="411" t="s">
        <v>78</v>
      </c>
      <c r="I299" s="432"/>
      <c r="J299" s="409"/>
      <c r="K299" s="409"/>
      <c r="L299" s="409"/>
      <c r="M299" s="409"/>
      <c r="N299" s="409"/>
      <c r="O299" s="409"/>
      <c r="P299" s="409"/>
      <c r="Z299" s="432"/>
      <c r="AA299" s="409"/>
      <c r="AB299" s="409"/>
      <c r="AC299" s="409"/>
      <c r="AD299" s="409"/>
      <c r="AE299" s="409"/>
      <c r="AF299" s="409"/>
      <c r="AG299" s="409"/>
    </row>
    <row r="300" spans="1:33" s="87" customFormat="1" ht="12.6" customHeight="1" x14ac:dyDescent="0.25">
      <c r="A300" s="357"/>
      <c r="B300" s="431">
        <v>2020</v>
      </c>
      <c r="C300" s="413">
        <v>7</v>
      </c>
      <c r="D300" s="412">
        <v>165</v>
      </c>
      <c r="E300" s="412">
        <v>129</v>
      </c>
      <c r="F300" s="412">
        <v>24</v>
      </c>
      <c r="G300" s="412" t="s">
        <v>78</v>
      </c>
      <c r="H300" s="411" t="s">
        <v>78</v>
      </c>
      <c r="I300" s="427"/>
      <c r="J300" s="409"/>
      <c r="K300" s="409"/>
      <c r="L300" s="409"/>
      <c r="M300" s="409"/>
      <c r="N300" s="409"/>
      <c r="O300" s="409"/>
      <c r="P300" s="409"/>
      <c r="Z300" s="427"/>
      <c r="AA300" s="409"/>
      <c r="AB300" s="409"/>
      <c r="AC300" s="409"/>
      <c r="AD300" s="409"/>
      <c r="AE300" s="409"/>
      <c r="AF300" s="409"/>
      <c r="AG300" s="409"/>
    </row>
    <row r="301" spans="1:33" s="87" customFormat="1" ht="12.6" customHeight="1" x14ac:dyDescent="0.25">
      <c r="A301" s="357"/>
      <c r="B301" s="431">
        <v>2021</v>
      </c>
      <c r="C301" s="413">
        <v>8</v>
      </c>
      <c r="D301" s="412">
        <v>172</v>
      </c>
      <c r="E301" s="412">
        <v>129</v>
      </c>
      <c r="F301" s="412">
        <v>21</v>
      </c>
      <c r="G301" s="412" t="s">
        <v>78</v>
      </c>
      <c r="H301" s="411" t="s">
        <v>78</v>
      </c>
      <c r="I301" s="427"/>
      <c r="J301" s="409"/>
      <c r="K301" s="409"/>
      <c r="L301" s="409"/>
      <c r="M301" s="409"/>
      <c r="N301" s="409"/>
      <c r="O301" s="409"/>
      <c r="P301" s="409"/>
      <c r="Z301" s="427"/>
      <c r="AA301" s="409"/>
      <c r="AB301" s="409"/>
      <c r="AC301" s="409"/>
      <c r="AD301" s="409"/>
      <c r="AE301" s="409"/>
      <c r="AF301" s="409"/>
      <c r="AG301" s="409"/>
    </row>
    <row r="302" spans="1:33" s="87" customFormat="1" ht="12.6" customHeight="1" x14ac:dyDescent="0.25">
      <c r="A302" s="403" t="s">
        <v>127</v>
      </c>
      <c r="B302" s="440">
        <v>2017</v>
      </c>
      <c r="C302" s="423">
        <v>6</v>
      </c>
      <c r="D302" s="422">
        <v>336</v>
      </c>
      <c r="E302" s="422">
        <v>79</v>
      </c>
      <c r="F302" s="422">
        <v>151</v>
      </c>
      <c r="G302" s="422" t="s">
        <v>78</v>
      </c>
      <c r="H302" s="421" t="s">
        <v>78</v>
      </c>
      <c r="I302" s="436"/>
      <c r="J302" s="409"/>
      <c r="K302" s="409"/>
      <c r="L302" s="409"/>
      <c r="M302" s="409"/>
      <c r="N302" s="409"/>
      <c r="O302" s="409"/>
      <c r="P302" s="409"/>
      <c r="Z302" s="436"/>
      <c r="AA302" s="409"/>
      <c r="AB302" s="409"/>
      <c r="AC302" s="409"/>
      <c r="AD302" s="409"/>
      <c r="AE302" s="409"/>
      <c r="AF302" s="409"/>
      <c r="AG302" s="409"/>
    </row>
    <row r="303" spans="1:33" s="87" customFormat="1" ht="12.6" customHeight="1" x14ac:dyDescent="0.25">
      <c r="A303" s="357"/>
      <c r="B303" s="435">
        <v>2018</v>
      </c>
      <c r="C303" s="413">
        <v>5</v>
      </c>
      <c r="D303" s="412">
        <v>302</v>
      </c>
      <c r="E303" s="412">
        <v>80</v>
      </c>
      <c r="F303" s="412">
        <v>129</v>
      </c>
      <c r="G303" s="412" t="s">
        <v>78</v>
      </c>
      <c r="H303" s="411" t="s">
        <v>78</v>
      </c>
      <c r="I303" s="434"/>
      <c r="J303" s="409"/>
      <c r="K303" s="409"/>
      <c r="L303" s="409"/>
      <c r="M303" s="409"/>
      <c r="N303" s="409"/>
      <c r="O303" s="409"/>
      <c r="P303" s="409"/>
      <c r="Z303" s="434"/>
      <c r="AA303" s="409"/>
      <c r="AB303" s="409"/>
      <c r="AC303" s="409"/>
      <c r="AD303" s="409"/>
      <c r="AE303" s="409"/>
      <c r="AF303" s="409"/>
      <c r="AG303" s="409"/>
    </row>
    <row r="304" spans="1:33" s="87" customFormat="1" ht="12.6" customHeight="1" x14ac:dyDescent="0.25">
      <c r="A304" s="357"/>
      <c r="B304" s="433">
        <v>2019</v>
      </c>
      <c r="C304" s="413">
        <v>5</v>
      </c>
      <c r="D304" s="412">
        <v>308</v>
      </c>
      <c r="E304" s="412">
        <v>99</v>
      </c>
      <c r="F304" s="412">
        <v>115</v>
      </c>
      <c r="G304" s="412" t="s">
        <v>78</v>
      </c>
      <c r="H304" s="411" t="s">
        <v>78</v>
      </c>
      <c r="I304" s="432"/>
      <c r="J304" s="409"/>
      <c r="K304" s="409"/>
      <c r="L304" s="409"/>
      <c r="M304" s="409"/>
      <c r="N304" s="409"/>
      <c r="O304" s="409"/>
      <c r="P304" s="409"/>
      <c r="Z304" s="432"/>
      <c r="AA304" s="409"/>
      <c r="AB304" s="409"/>
      <c r="AC304" s="409"/>
      <c r="AD304" s="409"/>
      <c r="AE304" s="409"/>
      <c r="AF304" s="409"/>
      <c r="AG304" s="409"/>
    </row>
    <row r="305" spans="1:33" s="87" customFormat="1" ht="12.6" customHeight="1" x14ac:dyDescent="0.25">
      <c r="A305" s="357"/>
      <c r="B305" s="431">
        <v>2020</v>
      </c>
      <c r="C305" s="413">
        <v>6</v>
      </c>
      <c r="D305" s="412">
        <v>322</v>
      </c>
      <c r="E305" s="412">
        <v>99</v>
      </c>
      <c r="F305" s="412">
        <v>115</v>
      </c>
      <c r="G305" s="412" t="s">
        <v>78</v>
      </c>
      <c r="H305" s="411" t="s">
        <v>78</v>
      </c>
      <c r="I305" s="427"/>
      <c r="J305" s="409"/>
      <c r="K305" s="409"/>
      <c r="L305" s="409"/>
      <c r="M305" s="409"/>
      <c r="N305" s="409"/>
      <c r="O305" s="409"/>
      <c r="P305" s="409"/>
      <c r="Z305" s="427"/>
      <c r="AA305" s="409"/>
      <c r="AB305" s="409"/>
      <c r="AC305" s="409"/>
      <c r="AD305" s="409"/>
      <c r="AE305" s="409"/>
      <c r="AF305" s="409"/>
      <c r="AG305" s="409"/>
    </row>
    <row r="306" spans="1:33" s="87" customFormat="1" ht="12.6" customHeight="1" x14ac:dyDescent="0.25">
      <c r="A306" s="357"/>
      <c r="B306" s="431">
        <v>2021</v>
      </c>
      <c r="C306" s="413">
        <v>6</v>
      </c>
      <c r="D306" s="412">
        <v>322</v>
      </c>
      <c r="E306" s="412">
        <v>99</v>
      </c>
      <c r="F306" s="412">
        <v>115</v>
      </c>
      <c r="G306" s="412" t="s">
        <v>78</v>
      </c>
      <c r="H306" s="411" t="s">
        <v>78</v>
      </c>
      <c r="I306" s="427"/>
      <c r="J306" s="409"/>
      <c r="K306" s="409"/>
      <c r="L306" s="409"/>
      <c r="M306" s="409"/>
      <c r="N306" s="409"/>
      <c r="O306" s="409"/>
      <c r="P306" s="409"/>
      <c r="Z306" s="427"/>
      <c r="AA306" s="409"/>
      <c r="AB306" s="409"/>
      <c r="AC306" s="409"/>
      <c r="AD306" s="409"/>
      <c r="AE306" s="409"/>
      <c r="AF306" s="409"/>
      <c r="AG306" s="409"/>
    </row>
    <row r="307" spans="1:33" s="87" customFormat="1" ht="12.6" customHeight="1" x14ac:dyDescent="0.25">
      <c r="A307" s="403" t="s">
        <v>126</v>
      </c>
      <c r="B307" s="440">
        <v>2017</v>
      </c>
      <c r="C307" s="423">
        <v>22</v>
      </c>
      <c r="D307" s="422">
        <v>666</v>
      </c>
      <c r="E307" s="422">
        <v>205</v>
      </c>
      <c r="F307" s="422">
        <v>306</v>
      </c>
      <c r="G307" s="422">
        <v>44</v>
      </c>
      <c r="H307" s="421" t="s">
        <v>78</v>
      </c>
      <c r="I307" s="436"/>
      <c r="J307" s="409"/>
      <c r="K307" s="409"/>
      <c r="L307" s="409"/>
      <c r="M307" s="409"/>
      <c r="N307" s="409"/>
      <c r="O307" s="409"/>
      <c r="P307" s="409"/>
      <c r="Z307" s="436"/>
      <c r="AA307" s="409"/>
      <c r="AB307" s="409"/>
      <c r="AC307" s="409"/>
      <c r="AD307" s="409"/>
      <c r="AE307" s="409"/>
      <c r="AF307" s="409"/>
      <c r="AG307" s="409"/>
    </row>
    <row r="308" spans="1:33" s="87" customFormat="1" ht="12.6" customHeight="1" x14ac:dyDescent="0.25">
      <c r="A308" s="357"/>
      <c r="B308" s="435">
        <v>2018</v>
      </c>
      <c r="C308" s="413">
        <v>22</v>
      </c>
      <c r="D308" s="412">
        <v>668</v>
      </c>
      <c r="E308" s="412">
        <v>225</v>
      </c>
      <c r="F308" s="412">
        <v>304</v>
      </c>
      <c r="G308" s="412">
        <v>44</v>
      </c>
      <c r="H308" s="411" t="s">
        <v>78</v>
      </c>
      <c r="I308" s="434"/>
      <c r="J308" s="409"/>
      <c r="K308" s="409"/>
      <c r="L308" s="409"/>
      <c r="M308" s="409"/>
      <c r="N308" s="409"/>
      <c r="O308" s="409"/>
      <c r="P308" s="409"/>
      <c r="Z308" s="434"/>
      <c r="AA308" s="409"/>
      <c r="AB308" s="409"/>
      <c r="AC308" s="409"/>
      <c r="AD308" s="409"/>
      <c r="AE308" s="409"/>
      <c r="AF308" s="409"/>
      <c r="AG308" s="409"/>
    </row>
    <row r="309" spans="1:33" s="87" customFormat="1" ht="12.6" customHeight="1" x14ac:dyDescent="0.25">
      <c r="A309" s="357"/>
      <c r="B309" s="433">
        <v>2019</v>
      </c>
      <c r="C309" s="413">
        <v>19</v>
      </c>
      <c r="D309" s="412">
        <v>659</v>
      </c>
      <c r="E309" s="412">
        <v>275</v>
      </c>
      <c r="F309" s="412">
        <v>236</v>
      </c>
      <c r="G309" s="412">
        <v>46</v>
      </c>
      <c r="H309" s="411" t="s">
        <v>78</v>
      </c>
      <c r="I309" s="432"/>
      <c r="J309" s="409"/>
      <c r="K309" s="409"/>
      <c r="L309" s="409"/>
      <c r="M309" s="409"/>
      <c r="N309" s="409"/>
      <c r="O309" s="409"/>
      <c r="P309" s="409"/>
      <c r="Z309" s="432"/>
      <c r="AA309" s="409"/>
      <c r="AB309" s="409"/>
      <c r="AC309" s="409"/>
      <c r="AD309" s="409"/>
      <c r="AE309" s="409"/>
      <c r="AF309" s="409"/>
      <c r="AG309" s="409"/>
    </row>
    <row r="310" spans="1:33" s="87" customFormat="1" ht="12.6" customHeight="1" x14ac:dyDescent="0.25">
      <c r="A310" s="357"/>
      <c r="B310" s="431">
        <v>2020</v>
      </c>
      <c r="C310" s="413">
        <v>19</v>
      </c>
      <c r="D310" s="412">
        <v>628</v>
      </c>
      <c r="E310" s="412">
        <v>256</v>
      </c>
      <c r="F310" s="412">
        <v>256</v>
      </c>
      <c r="G310" s="412">
        <v>15</v>
      </c>
      <c r="H310" s="411" t="s">
        <v>78</v>
      </c>
      <c r="I310" s="427"/>
      <c r="J310" s="409"/>
      <c r="K310" s="409"/>
      <c r="L310" s="409"/>
      <c r="M310" s="409"/>
      <c r="N310" s="409"/>
      <c r="O310" s="409"/>
      <c r="P310" s="409"/>
      <c r="Z310" s="427"/>
      <c r="AA310" s="409"/>
      <c r="AB310" s="409"/>
      <c r="AC310" s="409"/>
      <c r="AD310" s="409"/>
      <c r="AE310" s="409"/>
      <c r="AF310" s="409"/>
      <c r="AG310" s="409"/>
    </row>
    <row r="311" spans="1:33" s="87" customFormat="1" ht="12.6" customHeight="1" x14ac:dyDescent="0.25">
      <c r="A311" s="357"/>
      <c r="B311" s="431">
        <v>2021</v>
      </c>
      <c r="C311" s="413">
        <v>19</v>
      </c>
      <c r="D311" s="412">
        <v>665</v>
      </c>
      <c r="E311" s="412">
        <v>296</v>
      </c>
      <c r="F311" s="412">
        <v>257</v>
      </c>
      <c r="G311" s="412" t="s">
        <v>78</v>
      </c>
      <c r="H311" s="411">
        <v>15</v>
      </c>
      <c r="I311" s="427"/>
      <c r="J311" s="409"/>
      <c r="K311" s="409"/>
      <c r="L311" s="409"/>
      <c r="M311" s="409"/>
      <c r="N311" s="409"/>
      <c r="O311" s="409"/>
      <c r="P311" s="409"/>
      <c r="Z311" s="427"/>
      <c r="AA311" s="409"/>
      <c r="AB311" s="409"/>
      <c r="AC311" s="409"/>
      <c r="AD311" s="409"/>
      <c r="AE311" s="409"/>
      <c r="AF311" s="409"/>
      <c r="AG311" s="409"/>
    </row>
    <row r="312" spans="1:33" s="87" customFormat="1" ht="12.6" customHeight="1" x14ac:dyDescent="0.25">
      <c r="A312" s="403" t="s">
        <v>125</v>
      </c>
      <c r="B312" s="440">
        <v>2017</v>
      </c>
      <c r="C312" s="423">
        <v>17</v>
      </c>
      <c r="D312" s="422">
        <v>451</v>
      </c>
      <c r="E312" s="422">
        <v>81</v>
      </c>
      <c r="F312" s="422">
        <v>346</v>
      </c>
      <c r="G312" s="422" t="s">
        <v>78</v>
      </c>
      <c r="H312" s="421" t="s">
        <v>78</v>
      </c>
      <c r="I312" s="436"/>
      <c r="J312" s="409"/>
      <c r="K312" s="409"/>
      <c r="L312" s="409"/>
      <c r="M312" s="409"/>
      <c r="N312" s="409"/>
      <c r="O312" s="409"/>
      <c r="P312" s="409"/>
      <c r="Z312" s="436"/>
      <c r="AA312" s="409"/>
      <c r="AB312" s="409"/>
      <c r="AC312" s="409"/>
      <c r="AD312" s="409"/>
      <c r="AE312" s="409"/>
      <c r="AF312" s="409"/>
      <c r="AG312" s="409"/>
    </row>
    <row r="313" spans="1:33" s="87" customFormat="1" ht="12.6" customHeight="1" x14ac:dyDescent="0.25">
      <c r="A313" s="357"/>
      <c r="B313" s="435">
        <v>2018</v>
      </c>
      <c r="C313" s="413">
        <v>17</v>
      </c>
      <c r="D313" s="412">
        <v>475</v>
      </c>
      <c r="E313" s="412">
        <v>117</v>
      </c>
      <c r="F313" s="412">
        <v>334</v>
      </c>
      <c r="G313" s="412" t="s">
        <v>78</v>
      </c>
      <c r="H313" s="411" t="s">
        <v>78</v>
      </c>
      <c r="I313" s="434"/>
      <c r="J313" s="409"/>
      <c r="K313" s="409"/>
      <c r="L313" s="409"/>
      <c r="M313" s="409"/>
      <c r="N313" s="409"/>
      <c r="O313" s="409"/>
      <c r="P313" s="409"/>
      <c r="Z313" s="434"/>
      <c r="AA313" s="409"/>
      <c r="AB313" s="409"/>
      <c r="AC313" s="409"/>
      <c r="AD313" s="409"/>
      <c r="AE313" s="409"/>
      <c r="AF313" s="409"/>
      <c r="AG313" s="409"/>
    </row>
    <row r="314" spans="1:33" s="87" customFormat="1" ht="12.6" customHeight="1" x14ac:dyDescent="0.25">
      <c r="A314" s="357"/>
      <c r="B314" s="433">
        <v>2019</v>
      </c>
      <c r="C314" s="413">
        <v>15</v>
      </c>
      <c r="D314" s="412">
        <v>414</v>
      </c>
      <c r="E314" s="412">
        <v>112</v>
      </c>
      <c r="F314" s="412">
        <v>278</v>
      </c>
      <c r="G314" s="412" t="s">
        <v>78</v>
      </c>
      <c r="H314" s="411" t="s">
        <v>78</v>
      </c>
      <c r="I314" s="432"/>
      <c r="J314" s="409"/>
      <c r="K314" s="409"/>
      <c r="L314" s="409"/>
      <c r="M314" s="409"/>
      <c r="N314" s="409"/>
      <c r="O314" s="409"/>
      <c r="P314" s="409"/>
      <c r="Z314" s="432"/>
      <c r="AA314" s="409"/>
      <c r="AB314" s="409"/>
      <c r="AC314" s="409"/>
      <c r="AD314" s="409"/>
      <c r="AE314" s="409"/>
      <c r="AF314" s="409"/>
      <c r="AG314" s="409"/>
    </row>
    <row r="315" spans="1:33" s="87" customFormat="1" ht="12.6" customHeight="1" x14ac:dyDescent="0.25">
      <c r="A315" s="357"/>
      <c r="B315" s="431">
        <v>2020</v>
      </c>
      <c r="C315" s="413">
        <v>14</v>
      </c>
      <c r="D315" s="412">
        <v>428</v>
      </c>
      <c r="E315" s="412">
        <v>152</v>
      </c>
      <c r="F315" s="412">
        <v>252</v>
      </c>
      <c r="G315" s="412" t="s">
        <v>78</v>
      </c>
      <c r="H315" s="411" t="s">
        <v>78</v>
      </c>
      <c r="I315" s="427"/>
      <c r="J315" s="409"/>
      <c r="K315" s="409"/>
      <c r="L315" s="409"/>
      <c r="M315" s="409"/>
      <c r="N315" s="409"/>
      <c r="O315" s="409"/>
      <c r="P315" s="409"/>
      <c r="Z315" s="427"/>
      <c r="AA315" s="409"/>
      <c r="AB315" s="409"/>
      <c r="AC315" s="409"/>
      <c r="AD315" s="409"/>
      <c r="AE315" s="409"/>
      <c r="AF315" s="409"/>
      <c r="AG315" s="409"/>
    </row>
    <row r="316" spans="1:33" s="87" customFormat="1" ht="12.6" customHeight="1" x14ac:dyDescent="0.25">
      <c r="A316" s="357"/>
      <c r="B316" s="431">
        <v>2021</v>
      </c>
      <c r="C316" s="413">
        <v>11</v>
      </c>
      <c r="D316" s="412">
        <v>371</v>
      </c>
      <c r="E316" s="412">
        <v>152</v>
      </c>
      <c r="F316" s="412">
        <v>219</v>
      </c>
      <c r="G316" s="412" t="s">
        <v>78</v>
      </c>
      <c r="H316" s="411" t="s">
        <v>78</v>
      </c>
      <c r="I316" s="427"/>
      <c r="J316" s="409"/>
      <c r="K316" s="409"/>
      <c r="L316" s="409"/>
      <c r="M316" s="409"/>
      <c r="N316" s="409"/>
      <c r="O316" s="409"/>
      <c r="P316" s="409"/>
      <c r="Z316" s="427"/>
      <c r="AA316" s="409"/>
      <c r="AB316" s="409"/>
      <c r="AC316" s="409"/>
      <c r="AD316" s="409"/>
      <c r="AE316" s="409"/>
      <c r="AF316" s="409"/>
      <c r="AG316" s="409"/>
    </row>
    <row r="317" spans="1:33" s="87" customFormat="1" ht="12.6" customHeight="1" x14ac:dyDescent="0.25">
      <c r="A317" s="403" t="s">
        <v>124</v>
      </c>
      <c r="B317" s="440">
        <v>2017</v>
      </c>
      <c r="C317" s="423">
        <v>8</v>
      </c>
      <c r="D317" s="422">
        <v>399</v>
      </c>
      <c r="E317" s="422">
        <v>189</v>
      </c>
      <c r="F317" s="422">
        <v>167</v>
      </c>
      <c r="G317" s="422">
        <v>8</v>
      </c>
      <c r="H317" s="421" t="s">
        <v>78</v>
      </c>
      <c r="I317" s="436"/>
      <c r="J317" s="409"/>
      <c r="K317" s="409"/>
      <c r="L317" s="409"/>
      <c r="M317" s="409"/>
      <c r="N317" s="409"/>
      <c r="O317" s="409"/>
      <c r="P317" s="409"/>
      <c r="Z317" s="436"/>
      <c r="AA317" s="409"/>
      <c r="AB317" s="409"/>
      <c r="AC317" s="409"/>
      <c r="AD317" s="409"/>
      <c r="AE317" s="409"/>
      <c r="AF317" s="409"/>
      <c r="AG317" s="409"/>
    </row>
    <row r="318" spans="1:33" s="87" customFormat="1" ht="12.6" customHeight="1" x14ac:dyDescent="0.25">
      <c r="A318" s="357"/>
      <c r="B318" s="435">
        <v>2018</v>
      </c>
      <c r="C318" s="413">
        <v>9</v>
      </c>
      <c r="D318" s="412">
        <v>416</v>
      </c>
      <c r="E318" s="412">
        <v>192</v>
      </c>
      <c r="F318" s="412">
        <v>164</v>
      </c>
      <c r="G318" s="412">
        <v>6</v>
      </c>
      <c r="H318" s="411" t="s">
        <v>78</v>
      </c>
      <c r="I318" s="434"/>
      <c r="J318" s="409"/>
      <c r="K318" s="409"/>
      <c r="L318" s="409"/>
      <c r="M318" s="409"/>
      <c r="N318" s="409"/>
      <c r="O318" s="409"/>
      <c r="P318" s="409"/>
      <c r="Z318" s="434"/>
      <c r="AA318" s="409"/>
      <c r="AB318" s="409"/>
      <c r="AC318" s="409"/>
      <c r="AD318" s="409"/>
      <c r="AE318" s="409"/>
      <c r="AF318" s="409"/>
      <c r="AG318" s="409"/>
    </row>
    <row r="319" spans="1:33" s="87" customFormat="1" ht="12.6" customHeight="1" x14ac:dyDescent="0.25">
      <c r="A319" s="357"/>
      <c r="B319" s="433">
        <v>2019</v>
      </c>
      <c r="C319" s="413">
        <v>9</v>
      </c>
      <c r="D319" s="412">
        <v>417</v>
      </c>
      <c r="E319" s="412">
        <v>210</v>
      </c>
      <c r="F319" s="412">
        <v>159</v>
      </c>
      <c r="G319" s="412">
        <v>5</v>
      </c>
      <c r="H319" s="411" t="s">
        <v>78</v>
      </c>
      <c r="I319" s="432"/>
      <c r="J319" s="409"/>
      <c r="K319" s="409"/>
      <c r="L319" s="409"/>
      <c r="M319" s="409"/>
      <c r="N319" s="409"/>
      <c r="O319" s="409"/>
      <c r="P319" s="409"/>
      <c r="Z319" s="432"/>
      <c r="AA319" s="409"/>
      <c r="AB319" s="409"/>
      <c r="AC319" s="409"/>
      <c r="AD319" s="409"/>
      <c r="AE319" s="409"/>
      <c r="AF319" s="409"/>
      <c r="AG319" s="409"/>
    </row>
    <row r="320" spans="1:33" s="87" customFormat="1" ht="12.6" customHeight="1" x14ac:dyDescent="0.25">
      <c r="A320" s="357"/>
      <c r="B320" s="431">
        <v>2020</v>
      </c>
      <c r="C320" s="413">
        <v>11</v>
      </c>
      <c r="D320" s="412">
        <v>448</v>
      </c>
      <c r="E320" s="412">
        <v>241</v>
      </c>
      <c r="F320" s="412">
        <v>126</v>
      </c>
      <c r="G320" s="412" t="s">
        <v>78</v>
      </c>
      <c r="H320" s="411">
        <v>37</v>
      </c>
      <c r="I320" s="427"/>
      <c r="J320" s="409"/>
      <c r="K320" s="409"/>
      <c r="L320" s="409"/>
      <c r="M320" s="409"/>
      <c r="N320" s="409"/>
      <c r="O320" s="409"/>
      <c r="P320" s="409"/>
      <c r="Z320" s="427"/>
      <c r="AA320" s="409"/>
      <c r="AB320" s="409"/>
      <c r="AC320" s="409"/>
      <c r="AD320" s="409"/>
      <c r="AE320" s="409"/>
      <c r="AF320" s="409"/>
      <c r="AG320" s="409"/>
    </row>
    <row r="321" spans="1:33" s="87" customFormat="1" ht="12.6" customHeight="1" x14ac:dyDescent="0.25">
      <c r="A321" s="357"/>
      <c r="B321" s="431">
        <v>2021</v>
      </c>
      <c r="C321" s="413">
        <v>12</v>
      </c>
      <c r="D321" s="412">
        <v>447</v>
      </c>
      <c r="E321" s="412">
        <v>251</v>
      </c>
      <c r="F321" s="412">
        <v>41</v>
      </c>
      <c r="G321" s="412" t="s">
        <v>78</v>
      </c>
      <c r="H321" s="411">
        <v>110</v>
      </c>
      <c r="I321" s="427"/>
      <c r="J321" s="409"/>
      <c r="K321" s="409"/>
      <c r="L321" s="409"/>
      <c r="M321" s="409"/>
      <c r="N321" s="409"/>
      <c r="O321" s="409"/>
      <c r="P321" s="409"/>
      <c r="Z321" s="427"/>
      <c r="AA321" s="409"/>
      <c r="AB321" s="409"/>
      <c r="AC321" s="409"/>
      <c r="AD321" s="409"/>
      <c r="AE321" s="409"/>
      <c r="AF321" s="409"/>
      <c r="AG321" s="409"/>
    </row>
    <row r="322" spans="1:33" s="87" customFormat="1" ht="12.6" customHeight="1" x14ac:dyDescent="0.25">
      <c r="A322" s="403" t="s">
        <v>123</v>
      </c>
      <c r="B322" s="440">
        <v>2017</v>
      </c>
      <c r="C322" s="423">
        <v>15</v>
      </c>
      <c r="D322" s="422">
        <v>421</v>
      </c>
      <c r="E322" s="422">
        <v>147</v>
      </c>
      <c r="F322" s="422">
        <v>187</v>
      </c>
      <c r="G322" s="422">
        <v>31</v>
      </c>
      <c r="H322" s="421" t="s">
        <v>78</v>
      </c>
      <c r="I322" s="436"/>
      <c r="J322" s="409"/>
      <c r="K322" s="409"/>
      <c r="L322" s="409"/>
      <c r="M322" s="409"/>
      <c r="N322" s="409"/>
      <c r="O322" s="409"/>
      <c r="P322" s="409"/>
      <c r="Z322" s="436"/>
      <c r="AA322" s="409"/>
      <c r="AB322" s="409"/>
      <c r="AC322" s="409"/>
      <c r="AD322" s="409"/>
      <c r="AE322" s="409"/>
      <c r="AF322" s="409"/>
      <c r="AG322" s="409"/>
    </row>
    <row r="323" spans="1:33" s="87" customFormat="1" ht="12.6" customHeight="1" x14ac:dyDescent="0.25">
      <c r="A323" s="357"/>
      <c r="B323" s="435">
        <v>2018</v>
      </c>
      <c r="C323" s="413">
        <v>15</v>
      </c>
      <c r="D323" s="412">
        <v>420</v>
      </c>
      <c r="E323" s="412">
        <v>148</v>
      </c>
      <c r="F323" s="412">
        <v>194</v>
      </c>
      <c r="G323" s="412">
        <v>22</v>
      </c>
      <c r="H323" s="411" t="s">
        <v>78</v>
      </c>
      <c r="I323" s="434"/>
      <c r="J323" s="409"/>
      <c r="K323" s="409"/>
      <c r="L323" s="409"/>
      <c r="M323" s="409"/>
      <c r="N323" s="409"/>
      <c r="O323" s="409"/>
      <c r="P323" s="409"/>
      <c r="Z323" s="434"/>
      <c r="AA323" s="409"/>
      <c r="AB323" s="409"/>
      <c r="AC323" s="409"/>
      <c r="AD323" s="409"/>
      <c r="AE323" s="409"/>
      <c r="AF323" s="409"/>
      <c r="AG323" s="409"/>
    </row>
    <row r="324" spans="1:33" s="87" customFormat="1" ht="12.6" customHeight="1" x14ac:dyDescent="0.25">
      <c r="A324" s="357"/>
      <c r="B324" s="433">
        <v>2019</v>
      </c>
      <c r="C324" s="413">
        <v>13</v>
      </c>
      <c r="D324" s="412">
        <v>403</v>
      </c>
      <c r="E324" s="412">
        <v>150</v>
      </c>
      <c r="F324" s="412">
        <v>194</v>
      </c>
      <c r="G324" s="412">
        <v>18</v>
      </c>
      <c r="H324" s="411" t="s">
        <v>78</v>
      </c>
      <c r="I324" s="432"/>
      <c r="J324" s="409"/>
      <c r="K324" s="409"/>
      <c r="L324" s="409"/>
      <c r="M324" s="409"/>
      <c r="N324" s="409"/>
      <c r="O324" s="409"/>
      <c r="P324" s="409"/>
      <c r="Z324" s="432"/>
      <c r="AA324" s="409"/>
      <c r="AB324" s="409"/>
      <c r="AC324" s="409"/>
      <c r="AD324" s="409"/>
      <c r="AE324" s="409"/>
      <c r="AF324" s="409"/>
      <c r="AG324" s="409"/>
    </row>
    <row r="325" spans="1:33" s="87" customFormat="1" ht="12.6" customHeight="1" x14ac:dyDescent="0.25">
      <c r="A325" s="357"/>
      <c r="B325" s="431">
        <v>2020</v>
      </c>
      <c r="C325" s="413">
        <v>12</v>
      </c>
      <c r="D325" s="412">
        <v>405</v>
      </c>
      <c r="E325" s="412">
        <v>152</v>
      </c>
      <c r="F325" s="412">
        <v>155</v>
      </c>
      <c r="G325" s="412">
        <v>19</v>
      </c>
      <c r="H325" s="411">
        <v>39</v>
      </c>
      <c r="I325" s="427"/>
      <c r="J325" s="409"/>
      <c r="K325" s="409"/>
      <c r="L325" s="409"/>
      <c r="M325" s="409"/>
      <c r="N325" s="409"/>
      <c r="O325" s="409"/>
      <c r="P325" s="409"/>
      <c r="Z325" s="427"/>
      <c r="AA325" s="409"/>
      <c r="AB325" s="409"/>
      <c r="AC325" s="409"/>
      <c r="AD325" s="409"/>
      <c r="AE325" s="409"/>
      <c r="AF325" s="409"/>
      <c r="AG325" s="409"/>
    </row>
    <row r="326" spans="1:33" s="87" customFormat="1" ht="12.6" customHeight="1" x14ac:dyDescent="0.25">
      <c r="A326" s="357"/>
      <c r="B326" s="431">
        <v>2021</v>
      </c>
      <c r="C326" s="413">
        <v>11</v>
      </c>
      <c r="D326" s="412">
        <v>402</v>
      </c>
      <c r="E326" s="412">
        <v>150</v>
      </c>
      <c r="F326" s="412">
        <v>96</v>
      </c>
      <c r="G326" s="412" t="s">
        <v>78</v>
      </c>
      <c r="H326" s="411">
        <v>117</v>
      </c>
      <c r="I326" s="427"/>
      <c r="J326" s="409"/>
      <c r="K326" s="409"/>
      <c r="L326" s="409"/>
      <c r="M326" s="409"/>
      <c r="N326" s="409"/>
      <c r="O326" s="409"/>
      <c r="P326" s="409"/>
      <c r="Z326" s="427"/>
      <c r="AA326" s="409"/>
      <c r="AB326" s="409"/>
      <c r="AC326" s="409"/>
      <c r="AD326" s="409"/>
      <c r="AE326" s="409"/>
      <c r="AF326" s="409"/>
      <c r="AG326" s="409"/>
    </row>
    <row r="327" spans="1:33" s="87" customFormat="1" ht="12.6" customHeight="1" x14ac:dyDescent="0.25">
      <c r="A327" s="403" t="s">
        <v>122</v>
      </c>
      <c r="B327" s="440">
        <v>2017</v>
      </c>
      <c r="C327" s="423">
        <v>13</v>
      </c>
      <c r="D327" s="422">
        <v>431</v>
      </c>
      <c r="E327" s="422">
        <v>207</v>
      </c>
      <c r="F327" s="422">
        <v>145</v>
      </c>
      <c r="G327" s="422" t="s">
        <v>78</v>
      </c>
      <c r="H327" s="421" t="s">
        <v>78</v>
      </c>
      <c r="I327" s="436"/>
      <c r="J327" s="409"/>
      <c r="K327" s="409"/>
      <c r="L327" s="409"/>
      <c r="M327" s="409"/>
      <c r="N327" s="409"/>
      <c r="O327" s="409"/>
      <c r="P327" s="409"/>
      <c r="Z327" s="436"/>
      <c r="AA327" s="409"/>
      <c r="AB327" s="409"/>
      <c r="AC327" s="409"/>
      <c r="AD327" s="409"/>
      <c r="AE327" s="409"/>
      <c r="AF327" s="409"/>
      <c r="AG327" s="409"/>
    </row>
    <row r="328" spans="1:33" s="87" customFormat="1" ht="12.6" customHeight="1" x14ac:dyDescent="0.25">
      <c r="A328" s="357"/>
      <c r="B328" s="435">
        <v>2018</v>
      </c>
      <c r="C328" s="413">
        <v>13</v>
      </c>
      <c r="D328" s="412">
        <v>422</v>
      </c>
      <c r="E328" s="412">
        <v>115</v>
      </c>
      <c r="F328" s="412">
        <v>235</v>
      </c>
      <c r="G328" s="412" t="s">
        <v>78</v>
      </c>
      <c r="H328" s="411" t="s">
        <v>78</v>
      </c>
      <c r="I328" s="434"/>
      <c r="J328" s="409"/>
      <c r="K328" s="409"/>
      <c r="L328" s="409"/>
      <c r="M328" s="409"/>
      <c r="N328" s="409"/>
      <c r="O328" s="409"/>
      <c r="P328" s="409"/>
      <c r="Z328" s="434"/>
      <c r="AA328" s="409"/>
      <c r="AB328" s="409"/>
      <c r="AC328" s="409"/>
      <c r="AD328" s="409"/>
      <c r="AE328" s="409"/>
      <c r="AF328" s="409"/>
      <c r="AG328" s="409"/>
    </row>
    <row r="329" spans="1:33" s="87" customFormat="1" ht="12.6" customHeight="1" x14ac:dyDescent="0.25">
      <c r="A329" s="357"/>
      <c r="B329" s="433">
        <v>2019</v>
      </c>
      <c r="C329" s="413">
        <v>13</v>
      </c>
      <c r="D329" s="412">
        <v>435</v>
      </c>
      <c r="E329" s="412">
        <v>188</v>
      </c>
      <c r="F329" s="412">
        <v>164</v>
      </c>
      <c r="G329" s="412" t="s">
        <v>78</v>
      </c>
      <c r="H329" s="411" t="s">
        <v>78</v>
      </c>
      <c r="I329" s="432"/>
      <c r="J329" s="409"/>
      <c r="K329" s="409"/>
      <c r="L329" s="409"/>
      <c r="M329" s="409"/>
      <c r="N329" s="409"/>
      <c r="O329" s="409"/>
      <c r="P329" s="409"/>
      <c r="Z329" s="432"/>
      <c r="AA329" s="409"/>
      <c r="AB329" s="409"/>
      <c r="AC329" s="409"/>
      <c r="AD329" s="409"/>
      <c r="AE329" s="409"/>
      <c r="AF329" s="409"/>
      <c r="AG329" s="409"/>
    </row>
    <row r="330" spans="1:33" s="87" customFormat="1" ht="12.6" customHeight="1" x14ac:dyDescent="0.25">
      <c r="A330" s="357"/>
      <c r="B330" s="431">
        <v>2020</v>
      </c>
      <c r="C330" s="413">
        <v>13</v>
      </c>
      <c r="D330" s="412">
        <v>438</v>
      </c>
      <c r="E330" s="412">
        <v>188</v>
      </c>
      <c r="F330" s="412">
        <v>151</v>
      </c>
      <c r="G330" s="412" t="s">
        <v>78</v>
      </c>
      <c r="H330" s="411">
        <v>16</v>
      </c>
      <c r="I330" s="427"/>
      <c r="J330" s="409"/>
      <c r="K330" s="409"/>
      <c r="L330" s="409"/>
      <c r="M330" s="409"/>
      <c r="N330" s="409"/>
      <c r="O330" s="409"/>
      <c r="P330" s="409"/>
      <c r="Z330" s="427"/>
      <c r="AA330" s="409"/>
      <c r="AB330" s="409"/>
      <c r="AC330" s="409"/>
      <c r="AD330" s="409"/>
      <c r="AE330" s="409"/>
      <c r="AF330" s="409"/>
      <c r="AG330" s="409"/>
    </row>
    <row r="331" spans="1:33" s="87" customFormat="1" ht="12.6" customHeight="1" x14ac:dyDescent="0.25">
      <c r="A331" s="357"/>
      <c r="B331" s="431">
        <v>2021</v>
      </c>
      <c r="C331" s="413">
        <v>14</v>
      </c>
      <c r="D331" s="412">
        <v>475</v>
      </c>
      <c r="E331" s="412">
        <v>228</v>
      </c>
      <c r="F331" s="412">
        <v>148</v>
      </c>
      <c r="G331" s="412" t="s">
        <v>78</v>
      </c>
      <c r="H331" s="411">
        <v>16</v>
      </c>
      <c r="I331" s="427"/>
      <c r="J331" s="409"/>
      <c r="K331" s="409"/>
      <c r="L331" s="409"/>
      <c r="M331" s="409"/>
      <c r="N331" s="409"/>
      <c r="O331" s="409"/>
      <c r="P331" s="409"/>
      <c r="Z331" s="427"/>
      <c r="AA331" s="409"/>
      <c r="AB331" s="409"/>
      <c r="AC331" s="409"/>
      <c r="AD331" s="409"/>
      <c r="AE331" s="409"/>
      <c r="AF331" s="409"/>
      <c r="AG331" s="409"/>
    </row>
    <row r="332" spans="1:33" s="16" customFormat="1" ht="12.6" customHeight="1" x14ac:dyDescent="0.25">
      <c r="A332" s="459" t="s">
        <v>29</v>
      </c>
      <c r="B332" s="458">
        <v>2017</v>
      </c>
      <c r="C332" s="457">
        <v>400</v>
      </c>
      <c r="D332" s="456">
        <v>14998</v>
      </c>
      <c r="E332" s="456">
        <v>4239</v>
      </c>
      <c r="F332" s="456">
        <v>8387</v>
      </c>
      <c r="G332" s="456">
        <v>181</v>
      </c>
      <c r="H332" s="455" t="s">
        <v>78</v>
      </c>
      <c r="I332" s="420"/>
      <c r="J332" s="442"/>
      <c r="K332" s="442"/>
      <c r="L332" s="442"/>
      <c r="M332" s="442"/>
      <c r="N332" s="442"/>
      <c r="O332" s="442"/>
      <c r="P332" s="442"/>
      <c r="Z332" s="420"/>
      <c r="AA332" s="442"/>
      <c r="AB332" s="442"/>
      <c r="AC332" s="442"/>
      <c r="AD332" s="442"/>
      <c r="AE332" s="442"/>
      <c r="AF332" s="442"/>
      <c r="AG332" s="442"/>
    </row>
    <row r="333" spans="1:33" s="16" customFormat="1" ht="12.6" customHeight="1" x14ac:dyDescent="0.25">
      <c r="A333" s="452"/>
      <c r="B333" s="454">
        <v>2018</v>
      </c>
      <c r="C333" s="450">
        <v>412</v>
      </c>
      <c r="D333" s="449">
        <v>15021</v>
      </c>
      <c r="E333" s="449">
        <v>4626</v>
      </c>
      <c r="F333" s="449">
        <v>7679</v>
      </c>
      <c r="G333" s="449">
        <v>129</v>
      </c>
      <c r="H333" s="448" t="s">
        <v>78</v>
      </c>
      <c r="I333" s="418"/>
      <c r="J333" s="442"/>
      <c r="K333" s="442"/>
      <c r="L333" s="442"/>
      <c r="M333" s="442"/>
      <c r="N333" s="442"/>
      <c r="O333" s="442"/>
      <c r="P333" s="442"/>
      <c r="Z333" s="418"/>
      <c r="AA333" s="442"/>
      <c r="AB333" s="442"/>
      <c r="AC333" s="442"/>
      <c r="AD333" s="442"/>
      <c r="AE333" s="442"/>
      <c r="AF333" s="442"/>
      <c r="AG333" s="442"/>
    </row>
    <row r="334" spans="1:33" s="16" customFormat="1" ht="12.6" customHeight="1" x14ac:dyDescent="0.25">
      <c r="A334" s="452"/>
      <c r="B334" s="453">
        <v>2019</v>
      </c>
      <c r="C334" s="450">
        <v>426</v>
      </c>
      <c r="D334" s="449">
        <v>14871</v>
      </c>
      <c r="E334" s="449">
        <v>4634</v>
      </c>
      <c r="F334" s="449">
        <v>7367</v>
      </c>
      <c r="G334" s="449">
        <v>138</v>
      </c>
      <c r="H334" s="448" t="s">
        <v>78</v>
      </c>
      <c r="I334" s="416"/>
      <c r="J334" s="442"/>
      <c r="K334" s="442"/>
      <c r="L334" s="442"/>
      <c r="M334" s="442"/>
      <c r="N334" s="442"/>
      <c r="O334" s="442"/>
      <c r="P334" s="442"/>
      <c r="Z334" s="416"/>
      <c r="AA334" s="442"/>
      <c r="AB334" s="442"/>
      <c r="AC334" s="442"/>
      <c r="AD334" s="442"/>
      <c r="AE334" s="442"/>
      <c r="AF334" s="442"/>
      <c r="AG334" s="442"/>
    </row>
    <row r="335" spans="1:33" s="16" customFormat="1" ht="12.6" customHeight="1" x14ac:dyDescent="0.25">
      <c r="A335" s="452"/>
      <c r="B335" s="451">
        <v>2020</v>
      </c>
      <c r="C335" s="450">
        <v>424</v>
      </c>
      <c r="D335" s="449">
        <v>14764</v>
      </c>
      <c r="E335" s="449">
        <v>4593</v>
      </c>
      <c r="F335" s="449">
        <v>7275</v>
      </c>
      <c r="G335" s="449">
        <v>99</v>
      </c>
      <c r="H335" s="448">
        <v>72</v>
      </c>
      <c r="I335" s="410"/>
      <c r="J335" s="442"/>
      <c r="K335" s="442"/>
      <c r="L335" s="442"/>
      <c r="M335" s="442"/>
      <c r="N335" s="442"/>
      <c r="O335" s="442"/>
      <c r="P335" s="442"/>
      <c r="Z335" s="410"/>
      <c r="AA335" s="442"/>
      <c r="AB335" s="442"/>
      <c r="AC335" s="442"/>
      <c r="AD335" s="442"/>
      <c r="AE335" s="442"/>
      <c r="AF335" s="442"/>
      <c r="AG335" s="442"/>
    </row>
    <row r="336" spans="1:33" s="16" customFormat="1" ht="12.6" customHeight="1" x14ac:dyDescent="0.25">
      <c r="A336" s="447"/>
      <c r="B336" s="446">
        <v>2021</v>
      </c>
      <c r="C336" s="445">
        <v>439</v>
      </c>
      <c r="D336" s="444">
        <v>15078</v>
      </c>
      <c r="E336" s="444">
        <v>4594</v>
      </c>
      <c r="F336" s="444">
        <v>7129</v>
      </c>
      <c r="G336" s="444">
        <v>88</v>
      </c>
      <c r="H336" s="443">
        <v>292</v>
      </c>
      <c r="I336" s="410"/>
      <c r="J336" s="442"/>
      <c r="K336" s="442"/>
      <c r="L336" s="442"/>
      <c r="M336" s="442"/>
      <c r="N336" s="442"/>
      <c r="O336" s="442"/>
      <c r="P336" s="442"/>
      <c r="Z336" s="410"/>
      <c r="AA336" s="442"/>
      <c r="AB336" s="442"/>
      <c r="AC336" s="442"/>
      <c r="AD336" s="442"/>
      <c r="AE336" s="442"/>
      <c r="AF336" s="442"/>
      <c r="AG336" s="442"/>
    </row>
    <row r="337" spans="1:33" s="87" customFormat="1" ht="12.6" customHeight="1" x14ac:dyDescent="0.25">
      <c r="A337" s="415" t="s">
        <v>30</v>
      </c>
      <c r="B337" s="441">
        <v>2017</v>
      </c>
      <c r="C337" s="545">
        <v>250</v>
      </c>
      <c r="D337" s="546">
        <v>9196</v>
      </c>
      <c r="E337" s="546">
        <v>2317</v>
      </c>
      <c r="F337" s="546">
        <v>5723</v>
      </c>
      <c r="G337" s="546">
        <v>109</v>
      </c>
      <c r="H337" s="547" t="s">
        <v>78</v>
      </c>
      <c r="I337" s="420"/>
      <c r="J337" s="409"/>
      <c r="K337" s="409"/>
      <c r="L337" s="409"/>
      <c r="M337" s="409"/>
      <c r="N337" s="409"/>
      <c r="O337" s="409"/>
      <c r="P337" s="409"/>
      <c r="Q337" s="16"/>
      <c r="R337" s="16"/>
      <c r="S337" s="16"/>
      <c r="T337" s="16"/>
      <c r="U337" s="16"/>
      <c r="V337" s="16"/>
      <c r="W337" s="16"/>
      <c r="Z337" s="420"/>
      <c r="AA337" s="409"/>
      <c r="AB337" s="409"/>
      <c r="AC337" s="409"/>
      <c r="AD337" s="409"/>
      <c r="AE337" s="409"/>
      <c r="AF337" s="409"/>
      <c r="AG337" s="409"/>
    </row>
    <row r="338" spans="1:33" s="87" customFormat="1" ht="12.6" customHeight="1" x14ac:dyDescent="0.25">
      <c r="A338" s="415"/>
      <c r="B338" s="419">
        <v>2018</v>
      </c>
      <c r="C338" s="545">
        <v>261</v>
      </c>
      <c r="D338" s="546">
        <v>8985</v>
      </c>
      <c r="E338" s="546">
        <v>2656</v>
      </c>
      <c r="F338" s="546">
        <v>5053</v>
      </c>
      <c r="G338" s="546">
        <v>74</v>
      </c>
      <c r="H338" s="547" t="s">
        <v>78</v>
      </c>
      <c r="I338" s="418"/>
      <c r="J338" s="409"/>
      <c r="K338" s="409"/>
      <c r="L338" s="409"/>
      <c r="M338" s="409"/>
      <c r="N338" s="409"/>
      <c r="O338" s="409"/>
      <c r="P338" s="409"/>
      <c r="Q338" s="16"/>
      <c r="R338" s="16"/>
      <c r="S338" s="16"/>
      <c r="T338" s="16"/>
      <c r="U338" s="16"/>
      <c r="V338" s="16"/>
      <c r="W338" s="16"/>
      <c r="Z338" s="418"/>
      <c r="AA338" s="409"/>
      <c r="AB338" s="409"/>
      <c r="AC338" s="409"/>
      <c r="AD338" s="409"/>
      <c r="AE338" s="409"/>
      <c r="AF338" s="409"/>
      <c r="AG338" s="409"/>
    </row>
    <row r="339" spans="1:33" s="87" customFormat="1" ht="12.6" customHeight="1" x14ac:dyDescent="0.25">
      <c r="A339" s="415"/>
      <c r="B339" s="417">
        <v>2019</v>
      </c>
      <c r="C339" s="545">
        <v>233</v>
      </c>
      <c r="D339" s="546">
        <v>7963</v>
      </c>
      <c r="E339" s="546">
        <v>2398</v>
      </c>
      <c r="F339" s="546">
        <v>4371</v>
      </c>
      <c r="G339" s="546">
        <v>59</v>
      </c>
      <c r="H339" s="547" t="s">
        <v>78</v>
      </c>
      <c r="I339" s="416"/>
      <c r="J339" s="409"/>
      <c r="K339" s="409"/>
      <c r="L339" s="409"/>
      <c r="M339" s="409"/>
      <c r="N339" s="409"/>
      <c r="O339" s="409"/>
      <c r="P339" s="409"/>
      <c r="Q339" s="16"/>
      <c r="R339" s="16"/>
      <c r="S339" s="16"/>
      <c r="T339" s="16"/>
      <c r="U339" s="16"/>
      <c r="V339" s="16"/>
      <c r="W339" s="16"/>
      <c r="Z339" s="416"/>
      <c r="AA339" s="409"/>
      <c r="AB339" s="409"/>
      <c r="AC339" s="409"/>
      <c r="AD339" s="409"/>
      <c r="AE339" s="409"/>
      <c r="AF339" s="409"/>
      <c r="AG339" s="409"/>
    </row>
    <row r="340" spans="1:33" s="87" customFormat="1" ht="12.6" customHeight="1" x14ac:dyDescent="0.25">
      <c r="A340" s="415"/>
      <c r="B340" s="414">
        <v>2020</v>
      </c>
      <c r="C340" s="545">
        <v>222</v>
      </c>
      <c r="D340" s="546">
        <v>7700</v>
      </c>
      <c r="E340" s="546">
        <v>2310</v>
      </c>
      <c r="F340" s="546">
        <v>4276</v>
      </c>
      <c r="G340" s="546">
        <v>42</v>
      </c>
      <c r="H340" s="547">
        <v>51</v>
      </c>
      <c r="I340" s="410"/>
      <c r="J340" s="409"/>
      <c r="K340" s="409"/>
      <c r="L340" s="409"/>
      <c r="M340" s="409"/>
      <c r="N340" s="409"/>
      <c r="O340" s="409"/>
      <c r="P340" s="409"/>
      <c r="Q340" s="16"/>
      <c r="R340" s="16"/>
      <c r="S340" s="16"/>
      <c r="T340" s="16"/>
      <c r="U340" s="16"/>
      <c r="V340" s="16"/>
      <c r="W340" s="16"/>
      <c r="Z340" s="410"/>
      <c r="AA340" s="409"/>
      <c r="AB340" s="409"/>
      <c r="AC340" s="409"/>
      <c r="AD340" s="409"/>
      <c r="AE340" s="409"/>
      <c r="AF340" s="409"/>
      <c r="AG340" s="409"/>
    </row>
    <row r="341" spans="1:33" s="87" customFormat="1" ht="12.6" customHeight="1" x14ac:dyDescent="0.25">
      <c r="A341" s="415"/>
      <c r="B341" s="414">
        <v>2021</v>
      </c>
      <c r="C341" s="545">
        <v>233</v>
      </c>
      <c r="D341" s="546">
        <v>7806</v>
      </c>
      <c r="E341" s="546">
        <v>2211</v>
      </c>
      <c r="F341" s="546">
        <v>4167</v>
      </c>
      <c r="G341" s="546">
        <v>60</v>
      </c>
      <c r="H341" s="547">
        <v>148</v>
      </c>
      <c r="I341" s="410"/>
      <c r="J341" s="409"/>
      <c r="K341" s="409"/>
      <c r="L341" s="409"/>
      <c r="M341" s="409"/>
      <c r="N341" s="409"/>
      <c r="O341" s="409"/>
      <c r="P341" s="409"/>
      <c r="Q341" s="16"/>
      <c r="R341" s="16"/>
      <c r="S341" s="16"/>
      <c r="T341" s="16"/>
      <c r="U341" s="16"/>
      <c r="V341" s="16"/>
      <c r="W341" s="16"/>
      <c r="Z341" s="410"/>
      <c r="AA341" s="409"/>
      <c r="AB341" s="409"/>
      <c r="AC341" s="409"/>
      <c r="AD341" s="409"/>
      <c r="AE341" s="409"/>
      <c r="AF341" s="409"/>
      <c r="AG341" s="409"/>
    </row>
    <row r="342" spans="1:33" s="87" customFormat="1" ht="12.6" customHeight="1" x14ac:dyDescent="0.25">
      <c r="A342" s="403" t="s">
        <v>121</v>
      </c>
      <c r="B342" s="440">
        <v>2017</v>
      </c>
      <c r="C342" s="439">
        <v>28</v>
      </c>
      <c r="D342" s="438">
        <v>918</v>
      </c>
      <c r="E342" s="438">
        <v>497</v>
      </c>
      <c r="F342" s="438">
        <v>350</v>
      </c>
      <c r="G342" s="438">
        <v>3</v>
      </c>
      <c r="H342" s="437" t="s">
        <v>78</v>
      </c>
      <c r="I342" s="436"/>
      <c r="J342" s="426"/>
      <c r="K342" s="426"/>
      <c r="L342" s="426"/>
      <c r="M342" s="426"/>
      <c r="N342" s="426"/>
      <c r="O342" s="426"/>
      <c r="P342" s="426"/>
      <c r="Z342" s="436"/>
      <c r="AA342" s="426"/>
      <c r="AB342" s="426"/>
      <c r="AC342" s="426"/>
      <c r="AD342" s="426"/>
      <c r="AE342" s="426"/>
      <c r="AF342" s="426"/>
      <c r="AG342" s="426"/>
    </row>
    <row r="343" spans="1:33" s="87" customFormat="1" ht="12.6" customHeight="1" x14ac:dyDescent="0.25">
      <c r="A343" s="357"/>
      <c r="B343" s="435">
        <v>2018</v>
      </c>
      <c r="C343" s="430">
        <v>26</v>
      </c>
      <c r="D343" s="429">
        <v>844</v>
      </c>
      <c r="E343" s="429">
        <v>462</v>
      </c>
      <c r="F343" s="429">
        <v>313</v>
      </c>
      <c r="G343" s="429">
        <v>1</v>
      </c>
      <c r="H343" s="428" t="s">
        <v>78</v>
      </c>
      <c r="I343" s="434"/>
      <c r="J343" s="426"/>
      <c r="K343" s="426"/>
      <c r="L343" s="426"/>
      <c r="M343" s="426"/>
      <c r="N343" s="426"/>
      <c r="O343" s="426"/>
      <c r="P343" s="426"/>
      <c r="Z343" s="434"/>
      <c r="AA343" s="426"/>
      <c r="AB343" s="426"/>
      <c r="AC343" s="426"/>
      <c r="AD343" s="426"/>
      <c r="AE343" s="426"/>
      <c r="AF343" s="426"/>
      <c r="AG343" s="426"/>
    </row>
    <row r="344" spans="1:33" s="87" customFormat="1" ht="12.6" customHeight="1" x14ac:dyDescent="0.25">
      <c r="A344" s="357"/>
      <c r="B344" s="433">
        <v>2019</v>
      </c>
      <c r="C344" s="430">
        <v>25</v>
      </c>
      <c r="D344" s="429">
        <v>818</v>
      </c>
      <c r="E344" s="429">
        <v>426</v>
      </c>
      <c r="F344" s="429">
        <v>315</v>
      </c>
      <c r="G344" s="429">
        <v>1</v>
      </c>
      <c r="H344" s="428" t="s">
        <v>78</v>
      </c>
      <c r="I344" s="432"/>
      <c r="J344" s="426"/>
      <c r="K344" s="426"/>
      <c r="L344" s="426"/>
      <c r="M344" s="426"/>
      <c r="N344" s="426"/>
      <c r="O344" s="426"/>
      <c r="P344" s="426"/>
      <c r="Z344" s="432"/>
      <c r="AA344" s="426"/>
      <c r="AB344" s="426"/>
      <c r="AC344" s="426"/>
      <c r="AD344" s="426"/>
      <c r="AE344" s="426"/>
      <c r="AF344" s="426"/>
      <c r="AG344" s="426"/>
    </row>
    <row r="345" spans="1:33" s="87" customFormat="1" ht="12.6" customHeight="1" x14ac:dyDescent="0.25">
      <c r="A345" s="357"/>
      <c r="B345" s="431">
        <v>2020</v>
      </c>
      <c r="C345" s="430">
        <v>25</v>
      </c>
      <c r="D345" s="429">
        <v>813</v>
      </c>
      <c r="E345" s="429">
        <v>431</v>
      </c>
      <c r="F345" s="429">
        <v>305</v>
      </c>
      <c r="G345" s="429">
        <v>1</v>
      </c>
      <c r="H345" s="428" t="s">
        <v>78</v>
      </c>
      <c r="I345" s="427"/>
      <c r="J345" s="426"/>
      <c r="K345" s="426"/>
      <c r="L345" s="426"/>
      <c r="M345" s="426"/>
      <c r="N345" s="426"/>
      <c r="O345" s="426"/>
      <c r="P345" s="426"/>
      <c r="Z345" s="427"/>
      <c r="AA345" s="426"/>
      <c r="AB345" s="426"/>
      <c r="AC345" s="426"/>
      <c r="AD345" s="426"/>
      <c r="AE345" s="426"/>
      <c r="AF345" s="426"/>
      <c r="AG345" s="426"/>
    </row>
    <row r="346" spans="1:33" s="87" customFormat="1" ht="12.6" customHeight="1" x14ac:dyDescent="0.25">
      <c r="A346" s="357"/>
      <c r="B346" s="431">
        <v>2021</v>
      </c>
      <c r="C346" s="430">
        <v>27</v>
      </c>
      <c r="D346" s="429">
        <v>869</v>
      </c>
      <c r="E346" s="429">
        <v>481</v>
      </c>
      <c r="F346" s="429">
        <v>247</v>
      </c>
      <c r="G346" s="429" t="s">
        <v>78</v>
      </c>
      <c r="H346" s="428">
        <v>63</v>
      </c>
      <c r="I346" s="427"/>
      <c r="J346" s="426"/>
      <c r="K346" s="426"/>
      <c r="L346" s="426"/>
      <c r="M346" s="426"/>
      <c r="N346" s="426"/>
      <c r="O346" s="426"/>
      <c r="P346" s="426"/>
      <c r="Z346" s="427"/>
      <c r="AA346" s="426"/>
      <c r="AB346" s="426"/>
      <c r="AC346" s="426"/>
      <c r="AD346" s="426"/>
      <c r="AE346" s="426"/>
      <c r="AF346" s="426"/>
      <c r="AG346" s="426"/>
    </row>
    <row r="347" spans="1:33" s="87" customFormat="1" ht="12.6" customHeight="1" x14ac:dyDescent="0.25">
      <c r="A347" s="403" t="s">
        <v>120</v>
      </c>
      <c r="B347" s="440">
        <v>2017</v>
      </c>
      <c r="C347" s="439">
        <v>24</v>
      </c>
      <c r="D347" s="438">
        <v>870</v>
      </c>
      <c r="E347" s="438">
        <v>48</v>
      </c>
      <c r="F347" s="438">
        <v>768</v>
      </c>
      <c r="G347" s="438" t="s">
        <v>78</v>
      </c>
      <c r="H347" s="437" t="s">
        <v>78</v>
      </c>
      <c r="I347" s="436"/>
      <c r="J347" s="426"/>
      <c r="K347" s="426"/>
      <c r="L347" s="426"/>
      <c r="M347" s="426"/>
      <c r="N347" s="426"/>
      <c r="O347" s="426"/>
      <c r="P347" s="426"/>
      <c r="Z347" s="436"/>
      <c r="AA347" s="426"/>
      <c r="AB347" s="426"/>
      <c r="AC347" s="426"/>
      <c r="AD347" s="426"/>
      <c r="AE347" s="426"/>
      <c r="AF347" s="426"/>
      <c r="AG347" s="426"/>
    </row>
    <row r="348" spans="1:33" s="87" customFormat="1" ht="12.6" customHeight="1" x14ac:dyDescent="0.25">
      <c r="A348" s="357"/>
      <c r="B348" s="435">
        <v>2018</v>
      </c>
      <c r="C348" s="430">
        <v>19</v>
      </c>
      <c r="D348" s="429">
        <v>684</v>
      </c>
      <c r="E348" s="429">
        <v>91</v>
      </c>
      <c r="F348" s="429">
        <v>539</v>
      </c>
      <c r="G348" s="429" t="s">
        <v>78</v>
      </c>
      <c r="H348" s="428" t="s">
        <v>78</v>
      </c>
      <c r="I348" s="434"/>
      <c r="J348" s="426"/>
      <c r="K348" s="426"/>
      <c r="L348" s="426"/>
      <c r="M348" s="426"/>
      <c r="N348" s="426"/>
      <c r="O348" s="426"/>
      <c r="P348" s="426"/>
      <c r="Z348" s="434"/>
      <c r="AA348" s="426"/>
      <c r="AB348" s="426"/>
      <c r="AC348" s="426"/>
      <c r="AD348" s="426"/>
      <c r="AE348" s="426"/>
      <c r="AF348" s="426"/>
      <c r="AG348" s="426"/>
    </row>
    <row r="349" spans="1:33" s="87" customFormat="1" ht="12.6" customHeight="1" x14ac:dyDescent="0.25">
      <c r="A349" s="357"/>
      <c r="B349" s="433">
        <v>2019</v>
      </c>
      <c r="C349" s="430">
        <v>19</v>
      </c>
      <c r="D349" s="429">
        <v>657</v>
      </c>
      <c r="E349" s="429">
        <v>88</v>
      </c>
      <c r="F349" s="429">
        <v>523</v>
      </c>
      <c r="G349" s="429" t="s">
        <v>78</v>
      </c>
      <c r="H349" s="428" t="s">
        <v>78</v>
      </c>
      <c r="I349" s="432"/>
      <c r="J349" s="426"/>
      <c r="K349" s="426"/>
      <c r="L349" s="426"/>
      <c r="M349" s="426"/>
      <c r="N349" s="426"/>
      <c r="O349" s="426"/>
      <c r="P349" s="426"/>
      <c r="Z349" s="432"/>
      <c r="AA349" s="426"/>
      <c r="AB349" s="426"/>
      <c r="AC349" s="426"/>
      <c r="AD349" s="426"/>
      <c r="AE349" s="426"/>
      <c r="AF349" s="426"/>
      <c r="AG349" s="426"/>
    </row>
    <row r="350" spans="1:33" s="87" customFormat="1" ht="12.6" customHeight="1" x14ac:dyDescent="0.25">
      <c r="A350" s="357"/>
      <c r="B350" s="431">
        <v>2020</v>
      </c>
      <c r="C350" s="430">
        <v>17</v>
      </c>
      <c r="D350" s="429">
        <v>582</v>
      </c>
      <c r="E350" s="429">
        <v>86</v>
      </c>
      <c r="F350" s="429">
        <v>458</v>
      </c>
      <c r="G350" s="429" t="s">
        <v>78</v>
      </c>
      <c r="H350" s="428" t="s">
        <v>78</v>
      </c>
      <c r="I350" s="427"/>
      <c r="J350" s="426"/>
      <c r="K350" s="426"/>
      <c r="L350" s="426"/>
      <c r="M350" s="426"/>
      <c r="N350" s="426"/>
      <c r="O350" s="426"/>
      <c r="P350" s="426"/>
      <c r="Z350" s="427"/>
      <c r="AA350" s="426"/>
      <c r="AB350" s="426"/>
      <c r="AC350" s="426"/>
      <c r="AD350" s="426"/>
      <c r="AE350" s="426"/>
      <c r="AF350" s="426"/>
      <c r="AG350" s="426"/>
    </row>
    <row r="351" spans="1:33" s="87" customFormat="1" ht="12.6" customHeight="1" x14ac:dyDescent="0.25">
      <c r="A351" s="357"/>
      <c r="B351" s="431">
        <v>2021</v>
      </c>
      <c r="C351" s="430">
        <v>17</v>
      </c>
      <c r="D351" s="429">
        <v>586</v>
      </c>
      <c r="E351" s="429">
        <v>87</v>
      </c>
      <c r="F351" s="429">
        <v>456</v>
      </c>
      <c r="G351" s="429" t="s">
        <v>78</v>
      </c>
      <c r="H351" s="428" t="s">
        <v>78</v>
      </c>
      <c r="I351" s="427"/>
      <c r="J351" s="426"/>
      <c r="K351" s="426"/>
      <c r="L351" s="426"/>
      <c r="M351" s="426"/>
      <c r="N351" s="426"/>
      <c r="O351" s="426"/>
      <c r="P351" s="426"/>
      <c r="Z351" s="427"/>
      <c r="AA351" s="426"/>
      <c r="AB351" s="426"/>
      <c r="AC351" s="426"/>
      <c r="AD351" s="426"/>
      <c r="AE351" s="426"/>
      <c r="AF351" s="426"/>
      <c r="AG351" s="426"/>
    </row>
    <row r="352" spans="1:33" s="87" customFormat="1" ht="12.6" customHeight="1" x14ac:dyDescent="0.25">
      <c r="A352" s="403" t="s">
        <v>119</v>
      </c>
      <c r="B352" s="440">
        <v>2017</v>
      </c>
      <c r="C352" s="439">
        <v>10</v>
      </c>
      <c r="D352" s="438">
        <v>466</v>
      </c>
      <c r="E352" s="438">
        <v>130</v>
      </c>
      <c r="F352" s="438">
        <v>155</v>
      </c>
      <c r="G352" s="438">
        <v>2</v>
      </c>
      <c r="H352" s="437" t="s">
        <v>78</v>
      </c>
      <c r="I352" s="436"/>
      <c r="J352" s="426"/>
      <c r="K352" s="426"/>
      <c r="L352" s="426"/>
      <c r="M352" s="426"/>
      <c r="N352" s="426"/>
      <c r="O352" s="426"/>
      <c r="P352" s="426"/>
      <c r="Z352" s="436"/>
      <c r="AA352" s="426"/>
      <c r="AB352" s="426"/>
      <c r="AC352" s="426"/>
      <c r="AD352" s="426"/>
      <c r="AE352" s="426"/>
      <c r="AF352" s="426"/>
      <c r="AG352" s="426"/>
    </row>
    <row r="353" spans="1:33" s="87" customFormat="1" ht="12.6" customHeight="1" x14ac:dyDescent="0.25">
      <c r="A353" s="357"/>
      <c r="B353" s="435">
        <v>2018</v>
      </c>
      <c r="C353" s="430">
        <v>14</v>
      </c>
      <c r="D353" s="429">
        <v>502</v>
      </c>
      <c r="E353" s="429">
        <v>130</v>
      </c>
      <c r="F353" s="429">
        <v>191</v>
      </c>
      <c r="G353" s="429">
        <v>2</v>
      </c>
      <c r="H353" s="428" t="s">
        <v>78</v>
      </c>
      <c r="I353" s="434"/>
      <c r="J353" s="426"/>
      <c r="K353" s="426"/>
      <c r="L353" s="426"/>
      <c r="M353" s="426"/>
      <c r="N353" s="426"/>
      <c r="O353" s="426"/>
      <c r="P353" s="426"/>
      <c r="Z353" s="434"/>
      <c r="AA353" s="426"/>
      <c r="AB353" s="426"/>
      <c r="AC353" s="426"/>
      <c r="AD353" s="426"/>
      <c r="AE353" s="426"/>
      <c r="AF353" s="426"/>
      <c r="AG353" s="426"/>
    </row>
    <row r="354" spans="1:33" s="87" customFormat="1" ht="12.6" customHeight="1" x14ac:dyDescent="0.25">
      <c r="A354" s="357"/>
      <c r="B354" s="433">
        <v>2019</v>
      </c>
      <c r="C354" s="430">
        <v>13</v>
      </c>
      <c r="D354" s="429">
        <v>552</v>
      </c>
      <c r="E354" s="429">
        <v>169</v>
      </c>
      <c r="F354" s="429">
        <v>203</v>
      </c>
      <c r="G354" s="429">
        <v>1</v>
      </c>
      <c r="H354" s="428" t="s">
        <v>78</v>
      </c>
      <c r="I354" s="432"/>
      <c r="J354" s="426"/>
      <c r="K354" s="426"/>
      <c r="L354" s="426"/>
      <c r="M354" s="426"/>
      <c r="N354" s="426"/>
      <c r="O354" s="426"/>
      <c r="P354" s="426"/>
      <c r="Z354" s="432"/>
      <c r="AA354" s="426"/>
      <c r="AB354" s="426"/>
      <c r="AC354" s="426"/>
      <c r="AD354" s="426"/>
      <c r="AE354" s="426"/>
      <c r="AF354" s="426"/>
      <c r="AG354" s="426"/>
    </row>
    <row r="355" spans="1:33" s="87" customFormat="1" ht="12.6" customHeight="1" x14ac:dyDescent="0.25">
      <c r="A355" s="357"/>
      <c r="B355" s="431">
        <v>2020</v>
      </c>
      <c r="C355" s="430">
        <v>12</v>
      </c>
      <c r="D355" s="429">
        <v>501</v>
      </c>
      <c r="E355" s="429">
        <v>170</v>
      </c>
      <c r="F355" s="429">
        <v>168</v>
      </c>
      <c r="G355" s="429">
        <v>1</v>
      </c>
      <c r="H355" s="428" t="s">
        <v>78</v>
      </c>
      <c r="I355" s="427"/>
      <c r="J355" s="426"/>
      <c r="K355" s="426"/>
      <c r="L355" s="426"/>
      <c r="M355" s="426"/>
      <c r="N355" s="426"/>
      <c r="O355" s="426"/>
      <c r="P355" s="426"/>
      <c r="Z355" s="427"/>
      <c r="AA355" s="426"/>
      <c r="AB355" s="426"/>
      <c r="AC355" s="426"/>
      <c r="AD355" s="426"/>
      <c r="AE355" s="426"/>
      <c r="AF355" s="426"/>
      <c r="AG355" s="426"/>
    </row>
    <row r="356" spans="1:33" s="87" customFormat="1" ht="12.6" customHeight="1" x14ac:dyDescent="0.25">
      <c r="A356" s="357"/>
      <c r="B356" s="431">
        <v>2021</v>
      </c>
      <c r="C356" s="430">
        <v>13</v>
      </c>
      <c r="D356" s="429">
        <v>495</v>
      </c>
      <c r="E356" s="429">
        <v>169</v>
      </c>
      <c r="F356" s="429">
        <v>124</v>
      </c>
      <c r="G356" s="429" t="s">
        <v>78</v>
      </c>
      <c r="H356" s="428">
        <v>37</v>
      </c>
      <c r="I356" s="427"/>
      <c r="J356" s="426"/>
      <c r="K356" s="426"/>
      <c r="L356" s="426"/>
      <c r="M356" s="426"/>
      <c r="N356" s="426"/>
      <c r="O356" s="426"/>
      <c r="P356" s="426"/>
      <c r="Z356" s="427"/>
      <c r="AA356" s="426"/>
      <c r="AB356" s="426"/>
      <c r="AC356" s="426"/>
      <c r="AD356" s="426"/>
      <c r="AE356" s="426"/>
      <c r="AF356" s="426"/>
      <c r="AG356" s="426"/>
    </row>
    <row r="357" spans="1:33" s="87" customFormat="1" ht="12.6" customHeight="1" x14ac:dyDescent="0.25">
      <c r="A357" s="403" t="s">
        <v>118</v>
      </c>
      <c r="B357" s="440">
        <v>2017</v>
      </c>
      <c r="C357" s="439">
        <v>11</v>
      </c>
      <c r="D357" s="438">
        <v>340</v>
      </c>
      <c r="E357" s="438">
        <v>50</v>
      </c>
      <c r="F357" s="438">
        <v>209</v>
      </c>
      <c r="G357" s="438" t="s">
        <v>78</v>
      </c>
      <c r="H357" s="437" t="s">
        <v>78</v>
      </c>
      <c r="I357" s="436"/>
      <c r="J357" s="426"/>
      <c r="K357" s="426"/>
      <c r="L357" s="426"/>
      <c r="M357" s="426"/>
      <c r="N357" s="426"/>
      <c r="O357" s="426"/>
      <c r="P357" s="426"/>
      <c r="Z357" s="436"/>
      <c r="AA357" s="426"/>
      <c r="AB357" s="426"/>
      <c r="AC357" s="426"/>
      <c r="AD357" s="426"/>
      <c r="AE357" s="426"/>
      <c r="AF357" s="426"/>
      <c r="AG357" s="426"/>
    </row>
    <row r="358" spans="1:33" s="87" customFormat="1" ht="12.6" customHeight="1" x14ac:dyDescent="0.25">
      <c r="A358" s="357"/>
      <c r="B358" s="435">
        <v>2018</v>
      </c>
      <c r="C358" s="430">
        <v>14</v>
      </c>
      <c r="D358" s="429">
        <v>507</v>
      </c>
      <c r="E358" s="429">
        <v>99</v>
      </c>
      <c r="F358" s="429">
        <v>327</v>
      </c>
      <c r="G358" s="429" t="s">
        <v>78</v>
      </c>
      <c r="H358" s="428" t="s">
        <v>78</v>
      </c>
      <c r="I358" s="434"/>
      <c r="J358" s="426"/>
      <c r="K358" s="426"/>
      <c r="L358" s="426"/>
      <c r="M358" s="426"/>
      <c r="N358" s="426"/>
      <c r="O358" s="426"/>
      <c r="P358" s="426"/>
      <c r="Z358" s="434"/>
      <c r="AA358" s="426"/>
      <c r="AB358" s="426"/>
      <c r="AC358" s="426"/>
      <c r="AD358" s="426"/>
      <c r="AE358" s="426"/>
      <c r="AF358" s="426"/>
      <c r="AG358" s="426"/>
    </row>
    <row r="359" spans="1:33" s="87" customFormat="1" ht="12.6" customHeight="1" x14ac:dyDescent="0.25">
      <c r="A359" s="357"/>
      <c r="B359" s="433">
        <v>2019</v>
      </c>
      <c r="C359" s="430">
        <v>10</v>
      </c>
      <c r="D359" s="429">
        <v>385</v>
      </c>
      <c r="E359" s="429">
        <v>42</v>
      </c>
      <c r="F359" s="429">
        <v>235</v>
      </c>
      <c r="G359" s="429" t="s">
        <v>78</v>
      </c>
      <c r="H359" s="428" t="s">
        <v>78</v>
      </c>
      <c r="I359" s="432"/>
      <c r="J359" s="426"/>
      <c r="K359" s="426"/>
      <c r="L359" s="426"/>
      <c r="M359" s="426"/>
      <c r="N359" s="426"/>
      <c r="O359" s="426"/>
      <c r="P359" s="426"/>
      <c r="Z359" s="432"/>
      <c r="AA359" s="426"/>
      <c r="AB359" s="426"/>
      <c r="AC359" s="426"/>
      <c r="AD359" s="426"/>
      <c r="AE359" s="426"/>
      <c r="AF359" s="426"/>
      <c r="AG359" s="426"/>
    </row>
    <row r="360" spans="1:33" s="87" customFormat="1" ht="12.6" customHeight="1" x14ac:dyDescent="0.25">
      <c r="A360" s="357"/>
      <c r="B360" s="431">
        <v>2020</v>
      </c>
      <c r="C360" s="430">
        <v>11</v>
      </c>
      <c r="D360" s="429">
        <v>379</v>
      </c>
      <c r="E360" s="429">
        <v>40</v>
      </c>
      <c r="F360" s="429">
        <v>231</v>
      </c>
      <c r="G360" s="429" t="s">
        <v>78</v>
      </c>
      <c r="H360" s="428" t="s">
        <v>78</v>
      </c>
      <c r="I360" s="427"/>
      <c r="J360" s="426"/>
      <c r="K360" s="426"/>
      <c r="L360" s="426"/>
      <c r="M360" s="426"/>
      <c r="N360" s="426"/>
      <c r="O360" s="426"/>
      <c r="P360" s="426"/>
      <c r="Z360" s="427"/>
      <c r="AA360" s="426"/>
      <c r="AB360" s="426"/>
      <c r="AC360" s="426"/>
      <c r="AD360" s="426"/>
      <c r="AE360" s="426"/>
      <c r="AF360" s="426"/>
      <c r="AG360" s="426"/>
    </row>
    <row r="361" spans="1:33" s="87" customFormat="1" ht="12.6" customHeight="1" x14ac:dyDescent="0.25">
      <c r="A361" s="357"/>
      <c r="B361" s="431">
        <v>2021</v>
      </c>
      <c r="C361" s="430">
        <v>11</v>
      </c>
      <c r="D361" s="429">
        <v>373</v>
      </c>
      <c r="E361" s="429">
        <v>40</v>
      </c>
      <c r="F361" s="429">
        <v>231</v>
      </c>
      <c r="G361" s="429" t="s">
        <v>78</v>
      </c>
      <c r="H361" s="428" t="s">
        <v>78</v>
      </c>
      <c r="I361" s="427"/>
      <c r="J361" s="426"/>
      <c r="K361" s="426"/>
      <c r="L361" s="426"/>
      <c r="M361" s="426"/>
      <c r="N361" s="426"/>
      <c r="O361" s="426"/>
      <c r="P361" s="426"/>
      <c r="Z361" s="427"/>
      <c r="AA361" s="426"/>
      <c r="AB361" s="426"/>
      <c r="AC361" s="426"/>
      <c r="AD361" s="426"/>
      <c r="AE361" s="426"/>
      <c r="AF361" s="426"/>
      <c r="AG361" s="426"/>
    </row>
    <row r="362" spans="1:33" s="87" customFormat="1" ht="12.6" customHeight="1" x14ac:dyDescent="0.25">
      <c r="A362" s="403" t="s">
        <v>117</v>
      </c>
      <c r="B362" s="440">
        <v>2017</v>
      </c>
      <c r="C362" s="439">
        <v>19</v>
      </c>
      <c r="D362" s="438">
        <v>610</v>
      </c>
      <c r="E362" s="438">
        <v>145</v>
      </c>
      <c r="F362" s="438">
        <v>426</v>
      </c>
      <c r="G362" s="438" t="s">
        <v>78</v>
      </c>
      <c r="H362" s="437" t="s">
        <v>78</v>
      </c>
      <c r="I362" s="436"/>
      <c r="J362" s="426"/>
      <c r="K362" s="426"/>
      <c r="L362" s="426"/>
      <c r="M362" s="426"/>
      <c r="N362" s="426"/>
      <c r="O362" s="426"/>
      <c r="P362" s="426"/>
      <c r="Z362" s="436"/>
      <c r="AA362" s="426"/>
      <c r="AB362" s="426"/>
      <c r="AC362" s="426"/>
      <c r="AD362" s="426"/>
      <c r="AE362" s="426"/>
      <c r="AF362" s="426"/>
      <c r="AG362" s="426"/>
    </row>
    <row r="363" spans="1:33" s="87" customFormat="1" ht="12.6" customHeight="1" x14ac:dyDescent="0.25">
      <c r="A363" s="357"/>
      <c r="B363" s="435">
        <v>2018</v>
      </c>
      <c r="C363" s="430">
        <v>19</v>
      </c>
      <c r="D363" s="429">
        <v>545</v>
      </c>
      <c r="E363" s="429">
        <v>232</v>
      </c>
      <c r="F363" s="429">
        <v>274</v>
      </c>
      <c r="G363" s="429" t="s">
        <v>78</v>
      </c>
      <c r="H363" s="428" t="s">
        <v>78</v>
      </c>
      <c r="I363" s="434"/>
      <c r="J363" s="426"/>
      <c r="K363" s="426"/>
      <c r="L363" s="426"/>
      <c r="M363" s="426"/>
      <c r="N363" s="426"/>
      <c r="O363" s="426"/>
      <c r="P363" s="426"/>
      <c r="Z363" s="434"/>
      <c r="AA363" s="426"/>
      <c r="AB363" s="426"/>
      <c r="AC363" s="426"/>
      <c r="AD363" s="426"/>
      <c r="AE363" s="426"/>
      <c r="AF363" s="426"/>
      <c r="AG363" s="426"/>
    </row>
    <row r="364" spans="1:33" s="87" customFormat="1" ht="12.6" customHeight="1" x14ac:dyDescent="0.25">
      <c r="A364" s="357"/>
      <c r="B364" s="433">
        <v>2019</v>
      </c>
      <c r="C364" s="430">
        <v>17</v>
      </c>
      <c r="D364" s="429">
        <v>492</v>
      </c>
      <c r="E364" s="429">
        <v>87</v>
      </c>
      <c r="F364" s="429">
        <v>366</v>
      </c>
      <c r="G364" s="429" t="s">
        <v>78</v>
      </c>
      <c r="H364" s="428" t="s">
        <v>78</v>
      </c>
      <c r="I364" s="432"/>
      <c r="J364" s="426"/>
      <c r="K364" s="426"/>
      <c r="L364" s="426"/>
      <c r="M364" s="426"/>
      <c r="N364" s="426"/>
      <c r="O364" s="426"/>
      <c r="P364" s="426"/>
      <c r="Z364" s="432"/>
      <c r="AA364" s="426"/>
      <c r="AB364" s="426"/>
      <c r="AC364" s="426"/>
      <c r="AD364" s="426"/>
      <c r="AE364" s="426"/>
      <c r="AF364" s="426"/>
      <c r="AG364" s="426"/>
    </row>
    <row r="365" spans="1:33" s="87" customFormat="1" ht="12.6" customHeight="1" x14ac:dyDescent="0.25">
      <c r="A365" s="357"/>
      <c r="B365" s="431">
        <v>2020</v>
      </c>
      <c r="C365" s="430">
        <v>15</v>
      </c>
      <c r="D365" s="429">
        <v>432</v>
      </c>
      <c r="E365" s="429">
        <v>87</v>
      </c>
      <c r="F365" s="429">
        <v>306</v>
      </c>
      <c r="G365" s="429" t="s">
        <v>78</v>
      </c>
      <c r="H365" s="428" t="s">
        <v>78</v>
      </c>
      <c r="I365" s="427"/>
      <c r="J365" s="426"/>
      <c r="K365" s="426"/>
      <c r="L365" s="426"/>
      <c r="M365" s="426"/>
      <c r="N365" s="426"/>
      <c r="O365" s="426"/>
      <c r="P365" s="426"/>
      <c r="Z365" s="427"/>
      <c r="AA365" s="426"/>
      <c r="AB365" s="426"/>
      <c r="AC365" s="426"/>
      <c r="AD365" s="426"/>
      <c r="AE365" s="426"/>
      <c r="AF365" s="426"/>
      <c r="AG365" s="426"/>
    </row>
    <row r="366" spans="1:33" s="87" customFormat="1" ht="12.6" customHeight="1" x14ac:dyDescent="0.25">
      <c r="A366" s="357"/>
      <c r="B366" s="431">
        <v>2021</v>
      </c>
      <c r="C366" s="430">
        <v>14</v>
      </c>
      <c r="D366" s="429">
        <v>427</v>
      </c>
      <c r="E366" s="429">
        <v>88</v>
      </c>
      <c r="F366" s="429">
        <v>306</v>
      </c>
      <c r="G366" s="429" t="s">
        <v>78</v>
      </c>
      <c r="H366" s="428" t="s">
        <v>78</v>
      </c>
      <c r="I366" s="427"/>
      <c r="J366" s="426"/>
      <c r="K366" s="426"/>
      <c r="L366" s="426"/>
      <c r="M366" s="426"/>
      <c r="N366" s="426"/>
      <c r="O366" s="426"/>
      <c r="P366" s="426"/>
      <c r="Z366" s="427"/>
      <c r="AA366" s="426"/>
      <c r="AB366" s="426"/>
      <c r="AC366" s="426"/>
      <c r="AD366" s="426"/>
      <c r="AE366" s="426"/>
      <c r="AF366" s="426"/>
      <c r="AG366" s="426"/>
    </row>
    <row r="367" spans="1:33" s="87" customFormat="1" ht="12.6" customHeight="1" x14ac:dyDescent="0.25">
      <c r="A367" s="403" t="s">
        <v>116</v>
      </c>
      <c r="B367" s="440">
        <v>2017</v>
      </c>
      <c r="C367" s="439">
        <v>21</v>
      </c>
      <c r="D367" s="438">
        <v>835</v>
      </c>
      <c r="E367" s="438">
        <v>375</v>
      </c>
      <c r="F367" s="438">
        <v>284</v>
      </c>
      <c r="G367" s="438" t="s">
        <v>78</v>
      </c>
      <c r="H367" s="437" t="s">
        <v>78</v>
      </c>
      <c r="I367" s="436"/>
      <c r="J367" s="426"/>
      <c r="K367" s="426"/>
      <c r="L367" s="426"/>
      <c r="M367" s="426"/>
      <c r="N367" s="426"/>
      <c r="O367" s="426"/>
      <c r="P367" s="426"/>
      <c r="Z367" s="436"/>
      <c r="AA367" s="426"/>
      <c r="AB367" s="426"/>
      <c r="AC367" s="426"/>
      <c r="AD367" s="426"/>
      <c r="AE367" s="426"/>
      <c r="AF367" s="426"/>
      <c r="AG367" s="426"/>
    </row>
    <row r="368" spans="1:33" s="87" customFormat="1" ht="12.6" customHeight="1" x14ac:dyDescent="0.25">
      <c r="A368" s="357"/>
      <c r="B368" s="435">
        <v>2018</v>
      </c>
      <c r="C368" s="430">
        <v>24</v>
      </c>
      <c r="D368" s="429">
        <v>887</v>
      </c>
      <c r="E368" s="429">
        <v>369</v>
      </c>
      <c r="F368" s="429">
        <v>317</v>
      </c>
      <c r="G368" s="429" t="s">
        <v>78</v>
      </c>
      <c r="H368" s="428" t="s">
        <v>78</v>
      </c>
      <c r="I368" s="434"/>
      <c r="J368" s="426"/>
      <c r="K368" s="426"/>
      <c r="L368" s="426"/>
      <c r="M368" s="426"/>
      <c r="N368" s="426"/>
      <c r="O368" s="426"/>
      <c r="P368" s="426"/>
      <c r="Z368" s="434"/>
      <c r="AA368" s="426"/>
      <c r="AB368" s="426"/>
      <c r="AC368" s="426"/>
      <c r="AD368" s="426"/>
      <c r="AE368" s="426"/>
      <c r="AF368" s="426"/>
      <c r="AG368" s="426"/>
    </row>
    <row r="369" spans="1:33" s="87" customFormat="1" ht="12.6" customHeight="1" x14ac:dyDescent="0.25">
      <c r="A369" s="357"/>
      <c r="B369" s="433">
        <v>2019</v>
      </c>
      <c r="C369" s="430">
        <v>18</v>
      </c>
      <c r="D369" s="429">
        <v>751</v>
      </c>
      <c r="E369" s="429">
        <v>312</v>
      </c>
      <c r="F369" s="429">
        <v>243</v>
      </c>
      <c r="G369" s="429" t="s">
        <v>78</v>
      </c>
      <c r="H369" s="428" t="s">
        <v>78</v>
      </c>
      <c r="I369" s="432"/>
      <c r="J369" s="426"/>
      <c r="K369" s="426"/>
      <c r="L369" s="426"/>
      <c r="M369" s="426"/>
      <c r="N369" s="426"/>
      <c r="O369" s="426"/>
      <c r="P369" s="426"/>
      <c r="Z369" s="432"/>
      <c r="AA369" s="426"/>
      <c r="AB369" s="426"/>
      <c r="AC369" s="426"/>
      <c r="AD369" s="426"/>
      <c r="AE369" s="426"/>
      <c r="AF369" s="426"/>
      <c r="AG369" s="426"/>
    </row>
    <row r="370" spans="1:33" s="87" customFormat="1" ht="12.6" customHeight="1" x14ac:dyDescent="0.25">
      <c r="A370" s="357"/>
      <c r="B370" s="431">
        <v>2020</v>
      </c>
      <c r="C370" s="430">
        <v>18</v>
      </c>
      <c r="D370" s="429">
        <v>713</v>
      </c>
      <c r="E370" s="429">
        <v>284</v>
      </c>
      <c r="F370" s="429">
        <v>233</v>
      </c>
      <c r="G370" s="429" t="s">
        <v>78</v>
      </c>
      <c r="H370" s="428" t="s">
        <v>78</v>
      </c>
      <c r="I370" s="427"/>
      <c r="J370" s="426"/>
      <c r="K370" s="426"/>
      <c r="L370" s="426"/>
      <c r="M370" s="426"/>
      <c r="N370" s="426"/>
      <c r="O370" s="426"/>
      <c r="P370" s="426"/>
      <c r="Z370" s="427"/>
      <c r="AA370" s="426"/>
      <c r="AB370" s="426"/>
      <c r="AC370" s="426"/>
      <c r="AD370" s="426"/>
      <c r="AE370" s="426"/>
      <c r="AF370" s="426"/>
      <c r="AG370" s="426"/>
    </row>
    <row r="371" spans="1:33" s="87" customFormat="1" ht="12.6" customHeight="1" x14ac:dyDescent="0.25">
      <c r="A371" s="357"/>
      <c r="B371" s="431">
        <v>2021</v>
      </c>
      <c r="C371" s="430">
        <v>19</v>
      </c>
      <c r="D371" s="429">
        <v>730</v>
      </c>
      <c r="E371" s="429">
        <v>312</v>
      </c>
      <c r="F371" s="429">
        <v>235</v>
      </c>
      <c r="G371" s="429" t="s">
        <v>78</v>
      </c>
      <c r="H371" s="428" t="s">
        <v>78</v>
      </c>
      <c r="I371" s="427"/>
      <c r="J371" s="426"/>
      <c r="K371" s="426"/>
      <c r="L371" s="426"/>
      <c r="M371" s="426"/>
      <c r="N371" s="426"/>
      <c r="O371" s="426"/>
      <c r="P371" s="426"/>
      <c r="Z371" s="427"/>
      <c r="AA371" s="426"/>
      <c r="AB371" s="426"/>
      <c r="AC371" s="426"/>
      <c r="AD371" s="426"/>
      <c r="AE371" s="426"/>
      <c r="AF371" s="426"/>
      <c r="AG371" s="426"/>
    </row>
    <row r="372" spans="1:33" s="87" customFormat="1" ht="12.6" customHeight="1" x14ac:dyDescent="0.25">
      <c r="A372" s="403" t="s">
        <v>115</v>
      </c>
      <c r="B372" s="440">
        <v>2017</v>
      </c>
      <c r="C372" s="439">
        <v>55</v>
      </c>
      <c r="D372" s="438">
        <v>2004</v>
      </c>
      <c r="E372" s="438">
        <v>460</v>
      </c>
      <c r="F372" s="438">
        <v>1276</v>
      </c>
      <c r="G372" s="438">
        <v>39</v>
      </c>
      <c r="H372" s="437" t="s">
        <v>78</v>
      </c>
      <c r="I372" s="436"/>
      <c r="J372" s="426"/>
      <c r="K372" s="426"/>
      <c r="L372" s="426"/>
      <c r="M372" s="426"/>
      <c r="N372" s="426"/>
      <c r="O372" s="426"/>
      <c r="P372" s="426"/>
      <c r="Z372" s="436"/>
      <c r="AA372" s="426"/>
      <c r="AB372" s="426"/>
      <c r="AC372" s="426"/>
      <c r="AD372" s="426"/>
      <c r="AE372" s="426"/>
      <c r="AF372" s="426"/>
      <c r="AG372" s="426"/>
    </row>
    <row r="373" spans="1:33" s="87" customFormat="1" ht="12.6" customHeight="1" x14ac:dyDescent="0.25">
      <c r="A373" s="357"/>
      <c r="B373" s="435">
        <v>2018</v>
      </c>
      <c r="C373" s="430">
        <v>59</v>
      </c>
      <c r="D373" s="429">
        <v>1977</v>
      </c>
      <c r="E373" s="429">
        <v>451</v>
      </c>
      <c r="F373" s="429">
        <v>1156</v>
      </c>
      <c r="G373" s="429">
        <v>28</v>
      </c>
      <c r="H373" s="428" t="s">
        <v>78</v>
      </c>
      <c r="I373" s="434"/>
      <c r="J373" s="426"/>
      <c r="K373" s="426"/>
      <c r="L373" s="426"/>
      <c r="M373" s="426"/>
      <c r="N373" s="426"/>
      <c r="O373" s="426"/>
      <c r="P373" s="426"/>
      <c r="Z373" s="434"/>
      <c r="AA373" s="426"/>
      <c r="AB373" s="426"/>
      <c r="AC373" s="426"/>
      <c r="AD373" s="426"/>
      <c r="AE373" s="426"/>
      <c r="AF373" s="426"/>
      <c r="AG373" s="426"/>
    </row>
    <row r="374" spans="1:33" s="87" customFormat="1" ht="12.6" customHeight="1" x14ac:dyDescent="0.25">
      <c r="A374" s="357"/>
      <c r="B374" s="433">
        <v>2019</v>
      </c>
      <c r="C374" s="430">
        <v>70</v>
      </c>
      <c r="D374" s="429">
        <v>2038</v>
      </c>
      <c r="E374" s="429">
        <v>491</v>
      </c>
      <c r="F374" s="429">
        <v>1258</v>
      </c>
      <c r="G374" s="429">
        <v>37</v>
      </c>
      <c r="H374" s="428" t="s">
        <v>78</v>
      </c>
      <c r="I374" s="432"/>
      <c r="J374" s="426"/>
      <c r="K374" s="426"/>
      <c r="L374" s="426"/>
      <c r="M374" s="426"/>
      <c r="N374" s="426"/>
      <c r="O374" s="426"/>
      <c r="P374" s="426"/>
      <c r="Z374" s="432"/>
      <c r="AA374" s="426"/>
      <c r="AB374" s="426"/>
      <c r="AC374" s="426"/>
      <c r="AD374" s="426"/>
      <c r="AE374" s="426"/>
      <c r="AF374" s="426"/>
      <c r="AG374" s="426"/>
    </row>
    <row r="375" spans="1:33" s="87" customFormat="1" ht="12.6" customHeight="1" x14ac:dyDescent="0.25">
      <c r="A375" s="357"/>
      <c r="B375" s="431">
        <v>2020</v>
      </c>
      <c r="C375" s="430">
        <v>62</v>
      </c>
      <c r="D375" s="429">
        <v>1961</v>
      </c>
      <c r="E375" s="429">
        <v>512</v>
      </c>
      <c r="F375" s="429">
        <v>1123</v>
      </c>
      <c r="G375" s="429">
        <v>20</v>
      </c>
      <c r="H375" s="428">
        <v>41</v>
      </c>
      <c r="I375" s="427"/>
      <c r="J375" s="426"/>
      <c r="K375" s="426"/>
      <c r="L375" s="426"/>
      <c r="M375" s="426"/>
      <c r="N375" s="426"/>
      <c r="O375" s="426"/>
      <c r="P375" s="426"/>
      <c r="Z375" s="427"/>
      <c r="AA375" s="426"/>
      <c r="AB375" s="426"/>
      <c r="AC375" s="426"/>
      <c r="AD375" s="426"/>
      <c r="AE375" s="426"/>
      <c r="AF375" s="426"/>
      <c r="AG375" s="426"/>
    </row>
    <row r="376" spans="1:33" s="87" customFormat="1" ht="12.6" customHeight="1" x14ac:dyDescent="0.25">
      <c r="A376" s="357"/>
      <c r="B376" s="431">
        <v>2021</v>
      </c>
      <c r="C376" s="430">
        <v>71</v>
      </c>
      <c r="D376" s="429">
        <v>2069</v>
      </c>
      <c r="E376" s="429">
        <v>529</v>
      </c>
      <c r="F376" s="429">
        <v>1172</v>
      </c>
      <c r="G376" s="429">
        <v>40</v>
      </c>
      <c r="H376" s="428">
        <v>38</v>
      </c>
      <c r="I376" s="427"/>
      <c r="J376" s="426"/>
      <c r="K376" s="426"/>
      <c r="L376" s="426"/>
      <c r="M376" s="426"/>
      <c r="N376" s="426"/>
      <c r="O376" s="426"/>
      <c r="P376" s="426"/>
      <c r="Z376" s="427"/>
      <c r="AA376" s="426"/>
      <c r="AB376" s="426"/>
      <c r="AC376" s="426"/>
      <c r="AD376" s="426"/>
      <c r="AE376" s="426"/>
      <c r="AF376" s="426"/>
      <c r="AG376" s="426"/>
    </row>
    <row r="377" spans="1:33" s="87" customFormat="1" ht="12.6" customHeight="1" x14ac:dyDescent="0.25">
      <c r="A377" s="403" t="s">
        <v>114</v>
      </c>
      <c r="B377" s="440">
        <v>2017</v>
      </c>
      <c r="C377" s="439">
        <v>16</v>
      </c>
      <c r="D377" s="438">
        <v>631</v>
      </c>
      <c r="E377" s="438">
        <v>187</v>
      </c>
      <c r="F377" s="438">
        <v>426</v>
      </c>
      <c r="G377" s="438" t="s">
        <v>78</v>
      </c>
      <c r="H377" s="437" t="s">
        <v>78</v>
      </c>
      <c r="I377" s="436"/>
      <c r="J377" s="426"/>
      <c r="K377" s="426"/>
      <c r="L377" s="426"/>
      <c r="M377" s="426"/>
      <c r="N377" s="426"/>
      <c r="O377" s="426"/>
      <c r="P377" s="426"/>
      <c r="Z377" s="436"/>
      <c r="AA377" s="426"/>
      <c r="AB377" s="426"/>
      <c r="AC377" s="426"/>
      <c r="AD377" s="426"/>
      <c r="AE377" s="426"/>
      <c r="AF377" s="426"/>
      <c r="AG377" s="426"/>
    </row>
    <row r="378" spans="1:33" s="87" customFormat="1" ht="12.6" customHeight="1" x14ac:dyDescent="0.25">
      <c r="A378" s="357"/>
      <c r="B378" s="435">
        <v>2018</v>
      </c>
      <c r="C378" s="430">
        <v>16</v>
      </c>
      <c r="D378" s="429">
        <v>596</v>
      </c>
      <c r="E378" s="429">
        <v>187</v>
      </c>
      <c r="F378" s="429">
        <v>391</v>
      </c>
      <c r="G378" s="429" t="s">
        <v>78</v>
      </c>
      <c r="H378" s="428" t="s">
        <v>78</v>
      </c>
      <c r="I378" s="434"/>
      <c r="J378" s="426"/>
      <c r="K378" s="426"/>
      <c r="L378" s="426"/>
      <c r="M378" s="426"/>
      <c r="N378" s="426"/>
      <c r="O378" s="426"/>
      <c r="P378" s="426"/>
      <c r="Z378" s="434"/>
      <c r="AA378" s="426"/>
      <c r="AB378" s="426"/>
      <c r="AC378" s="426"/>
      <c r="AD378" s="426"/>
      <c r="AE378" s="426"/>
      <c r="AF378" s="426"/>
      <c r="AG378" s="426"/>
    </row>
    <row r="379" spans="1:33" s="87" customFormat="1" ht="12.6" customHeight="1" x14ac:dyDescent="0.25">
      <c r="A379" s="357"/>
      <c r="B379" s="433">
        <v>2019</v>
      </c>
      <c r="C379" s="430">
        <v>7</v>
      </c>
      <c r="D379" s="429">
        <v>299</v>
      </c>
      <c r="E379" s="429">
        <v>144</v>
      </c>
      <c r="F379" s="429">
        <v>137</v>
      </c>
      <c r="G379" s="429" t="s">
        <v>78</v>
      </c>
      <c r="H379" s="428" t="s">
        <v>78</v>
      </c>
      <c r="I379" s="432"/>
      <c r="J379" s="426"/>
      <c r="K379" s="426"/>
      <c r="L379" s="426"/>
      <c r="M379" s="426"/>
      <c r="N379" s="426"/>
      <c r="O379" s="426"/>
      <c r="P379" s="426"/>
      <c r="Z379" s="432"/>
      <c r="AA379" s="426"/>
      <c r="AB379" s="426"/>
      <c r="AC379" s="426"/>
      <c r="AD379" s="426"/>
      <c r="AE379" s="426"/>
      <c r="AF379" s="426"/>
      <c r="AG379" s="426"/>
    </row>
    <row r="380" spans="1:33" s="87" customFormat="1" ht="12.6" customHeight="1" x14ac:dyDescent="0.25">
      <c r="A380" s="357"/>
      <c r="B380" s="431">
        <v>2020</v>
      </c>
      <c r="C380" s="430">
        <v>8</v>
      </c>
      <c r="D380" s="429">
        <v>313</v>
      </c>
      <c r="E380" s="429">
        <v>144</v>
      </c>
      <c r="F380" s="429">
        <v>166</v>
      </c>
      <c r="G380" s="429" t="s">
        <v>78</v>
      </c>
      <c r="H380" s="428" t="s">
        <v>78</v>
      </c>
      <c r="I380" s="427"/>
      <c r="J380" s="426"/>
      <c r="K380" s="426"/>
      <c r="L380" s="426"/>
      <c r="M380" s="426"/>
      <c r="N380" s="426"/>
      <c r="O380" s="426"/>
      <c r="P380" s="426"/>
      <c r="Z380" s="427"/>
      <c r="AA380" s="426"/>
      <c r="AB380" s="426"/>
      <c r="AC380" s="426"/>
      <c r="AD380" s="426"/>
      <c r="AE380" s="426"/>
      <c r="AF380" s="426"/>
      <c r="AG380" s="426"/>
    </row>
    <row r="381" spans="1:33" s="87" customFormat="1" ht="12.6" customHeight="1" x14ac:dyDescent="0.25">
      <c r="A381" s="357"/>
      <c r="B381" s="431">
        <v>2021</v>
      </c>
      <c r="C381" s="430">
        <v>9</v>
      </c>
      <c r="D381" s="429">
        <v>314</v>
      </c>
      <c r="E381" s="429">
        <v>144</v>
      </c>
      <c r="F381" s="429">
        <v>158</v>
      </c>
      <c r="G381" s="429" t="s">
        <v>78</v>
      </c>
      <c r="H381" s="428" t="s">
        <v>78</v>
      </c>
      <c r="I381" s="427"/>
      <c r="J381" s="426"/>
      <c r="K381" s="426"/>
      <c r="L381" s="426"/>
      <c r="M381" s="426"/>
      <c r="N381" s="426"/>
      <c r="O381" s="426"/>
      <c r="P381" s="426"/>
      <c r="Z381" s="427"/>
      <c r="AA381" s="426"/>
      <c r="AB381" s="426"/>
      <c r="AC381" s="426"/>
      <c r="AD381" s="426"/>
      <c r="AE381" s="426"/>
      <c r="AF381" s="426"/>
      <c r="AG381" s="426"/>
    </row>
    <row r="382" spans="1:33" s="87" customFormat="1" ht="12.6" customHeight="1" x14ac:dyDescent="0.25">
      <c r="A382" s="403" t="s">
        <v>113</v>
      </c>
      <c r="B382" s="440">
        <v>2017</v>
      </c>
      <c r="C382" s="439">
        <v>13</v>
      </c>
      <c r="D382" s="438">
        <v>504</v>
      </c>
      <c r="E382" s="438">
        <v>129</v>
      </c>
      <c r="F382" s="438">
        <v>301</v>
      </c>
      <c r="G382" s="438">
        <v>3</v>
      </c>
      <c r="H382" s="437" t="s">
        <v>78</v>
      </c>
      <c r="I382" s="436"/>
      <c r="J382" s="426"/>
      <c r="K382" s="426"/>
      <c r="L382" s="426"/>
      <c r="M382" s="426"/>
      <c r="N382" s="426"/>
      <c r="O382" s="426"/>
      <c r="P382" s="426"/>
      <c r="Z382" s="436"/>
      <c r="AA382" s="426"/>
      <c r="AB382" s="426"/>
      <c r="AC382" s="426"/>
      <c r="AD382" s="426"/>
      <c r="AE382" s="426"/>
      <c r="AF382" s="426"/>
      <c r="AG382" s="426"/>
    </row>
    <row r="383" spans="1:33" s="87" customFormat="1" ht="12.6" customHeight="1" x14ac:dyDescent="0.25">
      <c r="A383" s="357"/>
      <c r="B383" s="435">
        <v>2018</v>
      </c>
      <c r="C383" s="430">
        <v>17</v>
      </c>
      <c r="D383" s="429">
        <v>579</v>
      </c>
      <c r="E383" s="429">
        <v>135</v>
      </c>
      <c r="F383" s="429">
        <v>369</v>
      </c>
      <c r="G383" s="429">
        <v>1</v>
      </c>
      <c r="H383" s="428" t="s">
        <v>78</v>
      </c>
      <c r="I383" s="434"/>
      <c r="J383" s="426"/>
      <c r="K383" s="426"/>
      <c r="L383" s="426"/>
      <c r="M383" s="426"/>
      <c r="N383" s="426"/>
      <c r="O383" s="426"/>
      <c r="P383" s="426"/>
      <c r="Z383" s="434"/>
      <c r="AA383" s="426"/>
      <c r="AB383" s="426"/>
      <c r="AC383" s="426"/>
      <c r="AD383" s="426"/>
      <c r="AE383" s="426"/>
      <c r="AF383" s="426"/>
      <c r="AG383" s="426"/>
    </row>
    <row r="384" spans="1:33" s="87" customFormat="1" ht="12.6" customHeight="1" x14ac:dyDescent="0.25">
      <c r="A384" s="357"/>
      <c r="B384" s="433">
        <v>2019</v>
      </c>
      <c r="C384" s="430">
        <v>12</v>
      </c>
      <c r="D384" s="429">
        <v>379</v>
      </c>
      <c r="E384" s="429">
        <v>93</v>
      </c>
      <c r="F384" s="429">
        <v>203</v>
      </c>
      <c r="G384" s="429" t="s">
        <v>78</v>
      </c>
      <c r="H384" s="428" t="s">
        <v>78</v>
      </c>
      <c r="I384" s="432"/>
      <c r="J384" s="426"/>
      <c r="K384" s="426"/>
      <c r="L384" s="426"/>
      <c r="M384" s="426"/>
      <c r="N384" s="426"/>
      <c r="O384" s="426"/>
      <c r="P384" s="426"/>
      <c r="Z384" s="432"/>
      <c r="AA384" s="426"/>
      <c r="AB384" s="426"/>
      <c r="AC384" s="426"/>
      <c r="AD384" s="426"/>
      <c r="AE384" s="426"/>
      <c r="AF384" s="426"/>
      <c r="AG384" s="426"/>
    </row>
    <row r="385" spans="1:33" s="87" customFormat="1" ht="12.6" customHeight="1" x14ac:dyDescent="0.25">
      <c r="A385" s="357"/>
      <c r="B385" s="431">
        <v>2020</v>
      </c>
      <c r="C385" s="430">
        <v>11</v>
      </c>
      <c r="D385" s="429">
        <v>385</v>
      </c>
      <c r="E385" s="429">
        <v>87</v>
      </c>
      <c r="F385" s="429">
        <v>209</v>
      </c>
      <c r="G385" s="429" t="s">
        <v>78</v>
      </c>
      <c r="H385" s="428" t="s">
        <v>78</v>
      </c>
      <c r="I385" s="427"/>
      <c r="J385" s="426"/>
      <c r="K385" s="426"/>
      <c r="L385" s="426"/>
      <c r="M385" s="426"/>
      <c r="N385" s="426"/>
      <c r="O385" s="426"/>
      <c r="P385" s="426"/>
      <c r="Z385" s="427"/>
      <c r="AA385" s="426"/>
      <c r="AB385" s="426"/>
      <c r="AC385" s="426"/>
      <c r="AD385" s="426"/>
      <c r="AE385" s="426"/>
      <c r="AF385" s="426"/>
      <c r="AG385" s="426"/>
    </row>
    <row r="386" spans="1:33" s="87" customFormat="1" ht="12.6" customHeight="1" x14ac:dyDescent="0.25">
      <c r="A386" s="357"/>
      <c r="B386" s="431">
        <v>2021</v>
      </c>
      <c r="C386" s="430">
        <v>13</v>
      </c>
      <c r="D386" s="429">
        <v>422</v>
      </c>
      <c r="E386" s="429">
        <v>87</v>
      </c>
      <c r="F386" s="429">
        <v>234</v>
      </c>
      <c r="G386" s="429" t="s">
        <v>78</v>
      </c>
      <c r="H386" s="428" t="s">
        <v>78</v>
      </c>
      <c r="I386" s="427"/>
      <c r="J386" s="426"/>
      <c r="K386" s="426"/>
      <c r="L386" s="426"/>
      <c r="M386" s="426"/>
      <c r="N386" s="426"/>
      <c r="O386" s="426"/>
      <c r="P386" s="426"/>
      <c r="Z386" s="427"/>
      <c r="AA386" s="426"/>
      <c r="AB386" s="426"/>
      <c r="AC386" s="426"/>
      <c r="AD386" s="426"/>
      <c r="AE386" s="426"/>
      <c r="AF386" s="426"/>
      <c r="AG386" s="426"/>
    </row>
    <row r="387" spans="1:33" s="87" customFormat="1" ht="12.6" customHeight="1" x14ac:dyDescent="0.25">
      <c r="A387" s="403" t="s">
        <v>112</v>
      </c>
      <c r="B387" s="440">
        <v>2017</v>
      </c>
      <c r="C387" s="439">
        <v>8</v>
      </c>
      <c r="D387" s="438">
        <v>284</v>
      </c>
      <c r="E387" s="438">
        <v>45</v>
      </c>
      <c r="F387" s="438">
        <v>202</v>
      </c>
      <c r="G387" s="438">
        <v>37</v>
      </c>
      <c r="H387" s="437" t="s">
        <v>78</v>
      </c>
      <c r="I387" s="436"/>
      <c r="J387" s="426"/>
      <c r="K387" s="426"/>
      <c r="L387" s="426"/>
      <c r="M387" s="426"/>
      <c r="N387" s="426"/>
      <c r="O387" s="426"/>
      <c r="P387" s="426"/>
      <c r="Z387" s="436"/>
      <c r="AA387" s="426"/>
      <c r="AB387" s="426"/>
      <c r="AC387" s="426"/>
      <c r="AD387" s="426"/>
      <c r="AE387" s="426"/>
      <c r="AF387" s="426"/>
      <c r="AG387" s="426"/>
    </row>
    <row r="388" spans="1:33" s="87" customFormat="1" ht="12.6" customHeight="1" x14ac:dyDescent="0.25">
      <c r="A388" s="357"/>
      <c r="B388" s="435">
        <v>2018</v>
      </c>
      <c r="C388" s="430">
        <v>11</v>
      </c>
      <c r="D388" s="429">
        <v>378</v>
      </c>
      <c r="E388" s="429">
        <v>138</v>
      </c>
      <c r="F388" s="429">
        <v>210</v>
      </c>
      <c r="G388" s="429">
        <v>20</v>
      </c>
      <c r="H388" s="428" t="s">
        <v>78</v>
      </c>
      <c r="I388" s="434"/>
      <c r="J388" s="426"/>
      <c r="K388" s="426"/>
      <c r="L388" s="426"/>
      <c r="M388" s="426"/>
      <c r="N388" s="426"/>
      <c r="O388" s="426"/>
      <c r="P388" s="426"/>
      <c r="Z388" s="434"/>
      <c r="AA388" s="426"/>
      <c r="AB388" s="426"/>
      <c r="AC388" s="426"/>
      <c r="AD388" s="426"/>
      <c r="AE388" s="426"/>
      <c r="AF388" s="426"/>
      <c r="AG388" s="426"/>
    </row>
    <row r="389" spans="1:33" s="87" customFormat="1" ht="12.6" customHeight="1" x14ac:dyDescent="0.25">
      <c r="A389" s="357"/>
      <c r="B389" s="433">
        <v>2019</v>
      </c>
      <c r="C389" s="430">
        <v>7</v>
      </c>
      <c r="D389" s="429">
        <v>313</v>
      </c>
      <c r="E389" s="429">
        <v>138</v>
      </c>
      <c r="F389" s="429">
        <v>175</v>
      </c>
      <c r="G389" s="429" t="s">
        <v>78</v>
      </c>
      <c r="H389" s="428" t="s">
        <v>78</v>
      </c>
      <c r="I389" s="432"/>
      <c r="J389" s="426"/>
      <c r="K389" s="426"/>
      <c r="L389" s="426"/>
      <c r="M389" s="426"/>
      <c r="N389" s="426"/>
      <c r="O389" s="426"/>
      <c r="P389" s="426"/>
      <c r="Z389" s="432"/>
      <c r="AA389" s="426"/>
      <c r="AB389" s="426"/>
      <c r="AC389" s="426"/>
      <c r="AD389" s="426"/>
      <c r="AE389" s="426"/>
      <c r="AF389" s="426"/>
      <c r="AG389" s="426"/>
    </row>
    <row r="390" spans="1:33" s="87" customFormat="1" ht="12.6" customHeight="1" x14ac:dyDescent="0.25">
      <c r="A390" s="357"/>
      <c r="B390" s="431">
        <v>2020</v>
      </c>
      <c r="C390" s="430">
        <v>7</v>
      </c>
      <c r="D390" s="429">
        <v>312</v>
      </c>
      <c r="E390" s="429">
        <v>97</v>
      </c>
      <c r="F390" s="429">
        <v>215</v>
      </c>
      <c r="G390" s="429" t="s">
        <v>78</v>
      </c>
      <c r="H390" s="428" t="s">
        <v>78</v>
      </c>
      <c r="I390" s="427"/>
      <c r="J390" s="426"/>
      <c r="K390" s="426"/>
      <c r="L390" s="426"/>
      <c r="M390" s="426"/>
      <c r="N390" s="426"/>
      <c r="O390" s="426"/>
      <c r="P390" s="426"/>
      <c r="Z390" s="427"/>
      <c r="AA390" s="426"/>
      <c r="AB390" s="426"/>
      <c r="AC390" s="426"/>
      <c r="AD390" s="426"/>
      <c r="AE390" s="426"/>
      <c r="AF390" s="426"/>
      <c r="AG390" s="426"/>
    </row>
    <row r="391" spans="1:33" s="87" customFormat="1" ht="12.6" customHeight="1" x14ac:dyDescent="0.25">
      <c r="A391" s="357"/>
      <c r="B391" s="431">
        <v>2021</v>
      </c>
      <c r="C391" s="430">
        <v>6</v>
      </c>
      <c r="D391" s="429">
        <v>295</v>
      </c>
      <c r="E391" s="429">
        <v>80</v>
      </c>
      <c r="F391" s="429">
        <v>215</v>
      </c>
      <c r="G391" s="429" t="s">
        <v>78</v>
      </c>
      <c r="H391" s="428" t="s">
        <v>78</v>
      </c>
      <c r="I391" s="427"/>
      <c r="J391" s="426"/>
      <c r="K391" s="426"/>
      <c r="L391" s="426"/>
      <c r="M391" s="426"/>
      <c r="N391" s="426"/>
      <c r="O391" s="426"/>
      <c r="P391" s="426"/>
      <c r="Z391" s="427"/>
      <c r="AA391" s="426"/>
      <c r="AB391" s="426"/>
      <c r="AC391" s="426"/>
      <c r="AD391" s="426"/>
      <c r="AE391" s="426"/>
      <c r="AF391" s="426"/>
      <c r="AG391" s="426"/>
    </row>
    <row r="392" spans="1:33" s="87" customFormat="1" ht="12.6" customHeight="1" x14ac:dyDescent="0.25">
      <c r="A392" s="403" t="s">
        <v>111</v>
      </c>
      <c r="B392" s="440">
        <v>2017</v>
      </c>
      <c r="C392" s="439">
        <v>7</v>
      </c>
      <c r="D392" s="438">
        <v>351</v>
      </c>
      <c r="E392" s="438">
        <v>60</v>
      </c>
      <c r="F392" s="438">
        <v>266</v>
      </c>
      <c r="G392" s="438">
        <v>1</v>
      </c>
      <c r="H392" s="437" t="s">
        <v>78</v>
      </c>
      <c r="I392" s="436"/>
      <c r="J392" s="426"/>
      <c r="K392" s="426"/>
      <c r="L392" s="426"/>
      <c r="M392" s="426"/>
      <c r="N392" s="426"/>
      <c r="O392" s="426"/>
      <c r="P392" s="426"/>
      <c r="Z392" s="436"/>
      <c r="AA392" s="426"/>
      <c r="AB392" s="426"/>
      <c r="AC392" s="426"/>
      <c r="AD392" s="426"/>
      <c r="AE392" s="426"/>
      <c r="AF392" s="426"/>
      <c r="AG392" s="426"/>
    </row>
    <row r="393" spans="1:33" s="87" customFormat="1" ht="12.6" customHeight="1" x14ac:dyDescent="0.25">
      <c r="A393" s="357"/>
      <c r="B393" s="435">
        <v>2018</v>
      </c>
      <c r="C393" s="430">
        <v>6</v>
      </c>
      <c r="D393" s="429">
        <v>295</v>
      </c>
      <c r="E393" s="429">
        <v>60</v>
      </c>
      <c r="F393" s="429">
        <v>212</v>
      </c>
      <c r="G393" s="429">
        <v>1</v>
      </c>
      <c r="H393" s="428" t="s">
        <v>78</v>
      </c>
      <c r="I393" s="434"/>
      <c r="J393" s="426"/>
      <c r="K393" s="426"/>
      <c r="L393" s="426"/>
      <c r="M393" s="426"/>
      <c r="N393" s="426"/>
      <c r="O393" s="426"/>
      <c r="P393" s="426"/>
      <c r="Z393" s="434"/>
      <c r="AA393" s="426"/>
      <c r="AB393" s="426"/>
      <c r="AC393" s="426"/>
      <c r="AD393" s="426"/>
      <c r="AE393" s="426"/>
      <c r="AF393" s="426"/>
      <c r="AG393" s="426"/>
    </row>
    <row r="394" spans="1:33" s="87" customFormat="1" ht="12.6" customHeight="1" x14ac:dyDescent="0.25">
      <c r="A394" s="357"/>
      <c r="B394" s="433">
        <v>2019</v>
      </c>
      <c r="C394" s="430">
        <v>7</v>
      </c>
      <c r="D394" s="429">
        <v>335</v>
      </c>
      <c r="E394" s="429">
        <v>100</v>
      </c>
      <c r="F394" s="429">
        <v>213</v>
      </c>
      <c r="G394" s="429" t="s">
        <v>78</v>
      </c>
      <c r="H394" s="428" t="s">
        <v>78</v>
      </c>
      <c r="I394" s="432"/>
      <c r="J394" s="426"/>
      <c r="K394" s="426"/>
      <c r="L394" s="426"/>
      <c r="M394" s="426"/>
      <c r="N394" s="426"/>
      <c r="O394" s="426"/>
      <c r="P394" s="426"/>
      <c r="Z394" s="432"/>
      <c r="AA394" s="426"/>
      <c r="AB394" s="426"/>
      <c r="AC394" s="426"/>
      <c r="AD394" s="426"/>
      <c r="AE394" s="426"/>
      <c r="AF394" s="426"/>
      <c r="AG394" s="426"/>
    </row>
    <row r="395" spans="1:33" s="87" customFormat="1" ht="12.6" customHeight="1" x14ac:dyDescent="0.25">
      <c r="A395" s="357"/>
      <c r="B395" s="431">
        <v>2020</v>
      </c>
      <c r="C395" s="430">
        <v>6</v>
      </c>
      <c r="D395" s="429">
        <v>279</v>
      </c>
      <c r="E395" s="429">
        <v>90</v>
      </c>
      <c r="F395" s="429">
        <v>197</v>
      </c>
      <c r="G395" s="429" t="s">
        <v>78</v>
      </c>
      <c r="H395" s="428" t="s">
        <v>78</v>
      </c>
      <c r="I395" s="427"/>
      <c r="J395" s="426"/>
      <c r="K395" s="426"/>
      <c r="L395" s="426"/>
      <c r="M395" s="426"/>
      <c r="N395" s="426"/>
      <c r="O395" s="426"/>
      <c r="P395" s="426"/>
      <c r="Z395" s="427"/>
      <c r="AA395" s="426"/>
      <c r="AB395" s="426"/>
      <c r="AC395" s="426"/>
      <c r="AD395" s="426"/>
      <c r="AE395" s="426"/>
      <c r="AF395" s="426"/>
      <c r="AG395" s="426"/>
    </row>
    <row r="396" spans="1:33" s="87" customFormat="1" ht="12.6" customHeight="1" x14ac:dyDescent="0.25">
      <c r="A396" s="357"/>
      <c r="B396" s="431">
        <v>2021</v>
      </c>
      <c r="C396" s="430">
        <v>5</v>
      </c>
      <c r="D396" s="429">
        <v>260</v>
      </c>
      <c r="E396" s="429">
        <v>60</v>
      </c>
      <c r="F396" s="429">
        <v>178</v>
      </c>
      <c r="G396" s="429" t="s">
        <v>78</v>
      </c>
      <c r="H396" s="428" t="s">
        <v>78</v>
      </c>
      <c r="I396" s="427"/>
      <c r="J396" s="426"/>
      <c r="K396" s="426"/>
      <c r="L396" s="426"/>
      <c r="M396" s="426"/>
      <c r="N396" s="426"/>
      <c r="O396" s="426"/>
      <c r="P396" s="426"/>
      <c r="Z396" s="427"/>
      <c r="AA396" s="426"/>
      <c r="AB396" s="426"/>
      <c r="AC396" s="426"/>
      <c r="AD396" s="426"/>
      <c r="AE396" s="426"/>
      <c r="AF396" s="426"/>
      <c r="AG396" s="426"/>
    </row>
    <row r="397" spans="1:33" s="87" customFormat="1" ht="12.6" customHeight="1" x14ac:dyDescent="0.25">
      <c r="A397" s="403" t="s">
        <v>110</v>
      </c>
      <c r="B397" s="440">
        <v>2017</v>
      </c>
      <c r="C397" s="439">
        <v>15</v>
      </c>
      <c r="D397" s="438">
        <v>643</v>
      </c>
      <c r="E397" s="438">
        <v>70</v>
      </c>
      <c r="F397" s="438">
        <v>503</v>
      </c>
      <c r="G397" s="438">
        <v>24</v>
      </c>
      <c r="H397" s="437" t="s">
        <v>78</v>
      </c>
      <c r="I397" s="436"/>
      <c r="J397" s="426"/>
      <c r="K397" s="426"/>
      <c r="L397" s="426"/>
      <c r="M397" s="426"/>
      <c r="N397" s="426"/>
      <c r="O397" s="426"/>
      <c r="P397" s="426"/>
      <c r="Z397" s="436"/>
      <c r="AA397" s="426"/>
      <c r="AB397" s="426"/>
      <c r="AC397" s="426"/>
      <c r="AD397" s="426"/>
      <c r="AE397" s="426"/>
      <c r="AF397" s="426"/>
      <c r="AG397" s="426"/>
    </row>
    <row r="398" spans="1:33" s="87" customFormat="1" ht="12.6" customHeight="1" x14ac:dyDescent="0.25">
      <c r="A398" s="357"/>
      <c r="B398" s="435">
        <v>2018</v>
      </c>
      <c r="C398" s="430">
        <v>17</v>
      </c>
      <c r="D398" s="429">
        <v>644</v>
      </c>
      <c r="E398" s="429">
        <v>158</v>
      </c>
      <c r="F398" s="429">
        <v>418</v>
      </c>
      <c r="G398" s="429">
        <v>21</v>
      </c>
      <c r="H398" s="428" t="s">
        <v>78</v>
      </c>
      <c r="I398" s="434"/>
      <c r="J398" s="426"/>
      <c r="K398" s="426"/>
      <c r="L398" s="426"/>
      <c r="M398" s="426"/>
      <c r="N398" s="426"/>
      <c r="O398" s="426"/>
      <c r="P398" s="426"/>
      <c r="Z398" s="434"/>
      <c r="AA398" s="426"/>
      <c r="AB398" s="426"/>
      <c r="AC398" s="426"/>
      <c r="AD398" s="426"/>
      <c r="AE398" s="426"/>
      <c r="AF398" s="426"/>
      <c r="AG398" s="426"/>
    </row>
    <row r="399" spans="1:33" s="87" customFormat="1" ht="12.6" customHeight="1" x14ac:dyDescent="0.25">
      <c r="A399" s="357"/>
      <c r="B399" s="433">
        <v>2019</v>
      </c>
      <c r="C399" s="430">
        <v>11</v>
      </c>
      <c r="D399" s="429">
        <v>443</v>
      </c>
      <c r="E399" s="429">
        <v>158</v>
      </c>
      <c r="F399" s="429">
        <v>232</v>
      </c>
      <c r="G399" s="429">
        <v>20</v>
      </c>
      <c r="H399" s="428" t="s">
        <v>78</v>
      </c>
      <c r="I399" s="432"/>
      <c r="J399" s="426"/>
      <c r="K399" s="426"/>
      <c r="L399" s="426"/>
      <c r="M399" s="426"/>
      <c r="N399" s="426"/>
      <c r="O399" s="426"/>
      <c r="P399" s="426"/>
      <c r="Z399" s="432"/>
      <c r="AA399" s="426"/>
      <c r="AB399" s="426"/>
      <c r="AC399" s="426"/>
      <c r="AD399" s="426"/>
      <c r="AE399" s="426"/>
      <c r="AF399" s="426"/>
      <c r="AG399" s="426"/>
    </row>
    <row r="400" spans="1:33" s="87" customFormat="1" ht="12.6" customHeight="1" x14ac:dyDescent="0.25">
      <c r="A400" s="357"/>
      <c r="B400" s="431">
        <v>2020</v>
      </c>
      <c r="C400" s="430">
        <v>16</v>
      </c>
      <c r="D400" s="429">
        <v>585</v>
      </c>
      <c r="E400" s="429">
        <v>134</v>
      </c>
      <c r="F400" s="429">
        <v>410</v>
      </c>
      <c r="G400" s="429">
        <v>20</v>
      </c>
      <c r="H400" s="428" t="s">
        <v>78</v>
      </c>
      <c r="I400" s="427"/>
      <c r="J400" s="426"/>
      <c r="K400" s="426"/>
      <c r="L400" s="426"/>
      <c r="M400" s="426"/>
      <c r="N400" s="426"/>
      <c r="O400" s="426"/>
      <c r="P400" s="426"/>
      <c r="Z400" s="427"/>
      <c r="AA400" s="426"/>
      <c r="AB400" s="426"/>
      <c r="AC400" s="426"/>
      <c r="AD400" s="426"/>
      <c r="AE400" s="426"/>
      <c r="AF400" s="426"/>
      <c r="AG400" s="426"/>
    </row>
    <row r="401" spans="1:33" s="87" customFormat="1" ht="12.6" customHeight="1" x14ac:dyDescent="0.25">
      <c r="A401" s="357"/>
      <c r="B401" s="431">
        <v>2021</v>
      </c>
      <c r="C401" s="430">
        <v>15</v>
      </c>
      <c r="D401" s="429">
        <v>530</v>
      </c>
      <c r="E401" s="429">
        <v>134</v>
      </c>
      <c r="F401" s="429">
        <v>355</v>
      </c>
      <c r="G401" s="429">
        <v>20</v>
      </c>
      <c r="H401" s="428" t="s">
        <v>78</v>
      </c>
      <c r="I401" s="427"/>
      <c r="J401" s="426"/>
      <c r="K401" s="426"/>
      <c r="L401" s="426"/>
      <c r="M401" s="426"/>
      <c r="N401" s="426"/>
      <c r="O401" s="426"/>
      <c r="P401" s="426"/>
      <c r="Z401" s="427"/>
      <c r="AA401" s="426"/>
      <c r="AB401" s="426"/>
      <c r="AC401" s="426"/>
      <c r="AD401" s="426"/>
      <c r="AE401" s="426"/>
      <c r="AF401" s="426"/>
      <c r="AG401" s="426"/>
    </row>
    <row r="402" spans="1:33" s="87" customFormat="1" ht="12.6" customHeight="1" x14ac:dyDescent="0.25">
      <c r="A402" s="403" t="s">
        <v>109</v>
      </c>
      <c r="B402" s="440">
        <v>2017</v>
      </c>
      <c r="C402" s="439">
        <v>23</v>
      </c>
      <c r="D402" s="438">
        <v>740</v>
      </c>
      <c r="E402" s="438">
        <v>121</v>
      </c>
      <c r="F402" s="438">
        <v>557</v>
      </c>
      <c r="G402" s="438" t="s">
        <v>78</v>
      </c>
      <c r="H402" s="437" t="s">
        <v>78</v>
      </c>
      <c r="I402" s="436"/>
      <c r="J402" s="426"/>
      <c r="K402" s="426"/>
      <c r="L402" s="426"/>
      <c r="M402" s="426"/>
      <c r="N402" s="426"/>
      <c r="O402" s="426"/>
      <c r="P402" s="426"/>
      <c r="Z402" s="436"/>
      <c r="AA402" s="426"/>
      <c r="AB402" s="426"/>
      <c r="AC402" s="426"/>
      <c r="AD402" s="426"/>
      <c r="AE402" s="426"/>
      <c r="AF402" s="426"/>
      <c r="AG402" s="426"/>
    </row>
    <row r="403" spans="1:33" s="87" customFormat="1" ht="12.6" customHeight="1" x14ac:dyDescent="0.25">
      <c r="A403" s="357"/>
      <c r="B403" s="435">
        <v>2018</v>
      </c>
      <c r="C403" s="430">
        <v>19</v>
      </c>
      <c r="D403" s="429">
        <v>547</v>
      </c>
      <c r="E403" s="429">
        <v>144</v>
      </c>
      <c r="F403" s="429">
        <v>336</v>
      </c>
      <c r="G403" s="429" t="s">
        <v>78</v>
      </c>
      <c r="H403" s="428" t="s">
        <v>78</v>
      </c>
      <c r="I403" s="434"/>
      <c r="J403" s="426"/>
      <c r="K403" s="426"/>
      <c r="L403" s="426"/>
      <c r="M403" s="426"/>
      <c r="N403" s="426"/>
      <c r="O403" s="426"/>
      <c r="P403" s="426"/>
      <c r="Z403" s="434"/>
      <c r="AA403" s="426"/>
      <c r="AB403" s="426"/>
      <c r="AC403" s="426"/>
      <c r="AD403" s="426"/>
      <c r="AE403" s="426"/>
      <c r="AF403" s="426"/>
      <c r="AG403" s="426"/>
    </row>
    <row r="404" spans="1:33" s="87" customFormat="1" ht="12.6" customHeight="1" x14ac:dyDescent="0.25">
      <c r="A404" s="357"/>
      <c r="B404" s="433">
        <v>2019</v>
      </c>
      <c r="C404" s="430">
        <v>17</v>
      </c>
      <c r="D404" s="429">
        <v>501</v>
      </c>
      <c r="E404" s="429">
        <v>150</v>
      </c>
      <c r="F404" s="429">
        <v>268</v>
      </c>
      <c r="G404" s="429" t="s">
        <v>78</v>
      </c>
      <c r="H404" s="428" t="s">
        <v>78</v>
      </c>
      <c r="I404" s="432"/>
      <c r="J404" s="426"/>
      <c r="K404" s="426"/>
      <c r="L404" s="426"/>
      <c r="M404" s="426"/>
      <c r="N404" s="426"/>
      <c r="O404" s="426"/>
      <c r="P404" s="426"/>
      <c r="Z404" s="432"/>
      <c r="AA404" s="426"/>
      <c r="AB404" s="426"/>
      <c r="AC404" s="426"/>
      <c r="AD404" s="426"/>
      <c r="AE404" s="426"/>
      <c r="AF404" s="426"/>
      <c r="AG404" s="426"/>
    </row>
    <row r="405" spans="1:33" s="87" customFormat="1" ht="12.6" customHeight="1" x14ac:dyDescent="0.25">
      <c r="A405" s="357"/>
      <c r="B405" s="431">
        <v>2020</v>
      </c>
      <c r="C405" s="430">
        <v>14</v>
      </c>
      <c r="D405" s="429">
        <v>445</v>
      </c>
      <c r="E405" s="429">
        <v>148</v>
      </c>
      <c r="F405" s="429">
        <v>255</v>
      </c>
      <c r="G405" s="429" t="s">
        <v>78</v>
      </c>
      <c r="H405" s="428">
        <v>10</v>
      </c>
      <c r="I405" s="427"/>
      <c r="J405" s="426"/>
      <c r="K405" s="426"/>
      <c r="L405" s="426"/>
      <c r="M405" s="426"/>
      <c r="N405" s="426"/>
      <c r="O405" s="426"/>
      <c r="P405" s="426"/>
      <c r="Z405" s="427"/>
      <c r="AA405" s="426"/>
      <c r="AB405" s="426"/>
      <c r="AC405" s="426"/>
      <c r="AD405" s="426"/>
      <c r="AE405" s="426"/>
      <c r="AF405" s="426"/>
      <c r="AG405" s="426"/>
    </row>
    <row r="406" spans="1:33" s="87" customFormat="1" ht="12.6" customHeight="1" x14ac:dyDescent="0.25">
      <c r="A406" s="357"/>
      <c r="B406" s="431">
        <v>2021</v>
      </c>
      <c r="C406" s="430">
        <v>13</v>
      </c>
      <c r="D406" s="429">
        <v>436</v>
      </c>
      <c r="E406" s="429">
        <v>150</v>
      </c>
      <c r="F406" s="429">
        <v>256</v>
      </c>
      <c r="G406" s="429" t="s">
        <v>78</v>
      </c>
      <c r="H406" s="428">
        <v>10</v>
      </c>
      <c r="I406" s="427"/>
      <c r="J406" s="426"/>
      <c r="K406" s="426"/>
      <c r="L406" s="426"/>
      <c r="M406" s="426"/>
      <c r="N406" s="426"/>
      <c r="O406" s="426"/>
      <c r="P406" s="426"/>
      <c r="Z406" s="427"/>
      <c r="AA406" s="426"/>
      <c r="AB406" s="426"/>
      <c r="AC406" s="426"/>
      <c r="AD406" s="426"/>
      <c r="AE406" s="426"/>
      <c r="AF406" s="426"/>
      <c r="AG406" s="426"/>
    </row>
    <row r="407" spans="1:33" s="87" customFormat="1" ht="12.6" customHeight="1" x14ac:dyDescent="0.25">
      <c r="A407" s="425" t="s">
        <v>31</v>
      </c>
      <c r="B407" s="424">
        <v>2017</v>
      </c>
      <c r="C407" s="548">
        <v>150</v>
      </c>
      <c r="D407" s="549">
        <v>5802</v>
      </c>
      <c r="E407" s="549">
        <v>1922</v>
      </c>
      <c r="F407" s="549">
        <v>2664</v>
      </c>
      <c r="G407" s="549">
        <v>72</v>
      </c>
      <c r="H407" s="550" t="s">
        <v>78</v>
      </c>
      <c r="I407" s="420"/>
      <c r="J407" s="409"/>
      <c r="K407" s="409"/>
      <c r="L407" s="409"/>
      <c r="M407" s="409"/>
      <c r="N407" s="409"/>
      <c r="O407" s="409"/>
      <c r="P407" s="409"/>
      <c r="Q407" s="16"/>
      <c r="R407" s="16"/>
      <c r="S407" s="16"/>
      <c r="T407" s="16"/>
      <c r="U407" s="16"/>
      <c r="V407" s="16"/>
      <c r="W407" s="16"/>
      <c r="Z407" s="420"/>
      <c r="AA407" s="409"/>
      <c r="AB407" s="409"/>
      <c r="AC407" s="409"/>
      <c r="AD407" s="409"/>
      <c r="AE407" s="409"/>
      <c r="AF407" s="409"/>
      <c r="AG407" s="409"/>
    </row>
    <row r="408" spans="1:33" s="87" customFormat="1" ht="12.6" customHeight="1" x14ac:dyDescent="0.25">
      <c r="A408" s="415"/>
      <c r="B408" s="419">
        <v>2018</v>
      </c>
      <c r="C408" s="545">
        <v>151</v>
      </c>
      <c r="D408" s="546">
        <v>6036</v>
      </c>
      <c r="E408" s="546">
        <v>1970</v>
      </c>
      <c r="F408" s="546">
        <v>2626</v>
      </c>
      <c r="G408" s="546">
        <v>55</v>
      </c>
      <c r="H408" s="547" t="s">
        <v>78</v>
      </c>
      <c r="I408" s="418"/>
      <c r="J408" s="409"/>
      <c r="K408" s="409"/>
      <c r="L408" s="409"/>
      <c r="M408" s="409"/>
      <c r="N408" s="409"/>
      <c r="O408" s="409"/>
      <c r="P408" s="409"/>
      <c r="Q408" s="16"/>
      <c r="R408" s="16"/>
      <c r="S408" s="16"/>
      <c r="T408" s="16"/>
      <c r="U408" s="16"/>
      <c r="V408" s="16"/>
      <c r="W408" s="16"/>
      <c r="Z408" s="418"/>
      <c r="AA408" s="409"/>
      <c r="AB408" s="409"/>
      <c r="AC408" s="409"/>
      <c r="AD408" s="409"/>
      <c r="AE408" s="409"/>
      <c r="AF408" s="409"/>
      <c r="AG408" s="409"/>
    </row>
    <row r="409" spans="1:33" s="87" customFormat="1" ht="12.6" customHeight="1" x14ac:dyDescent="0.25">
      <c r="A409" s="415"/>
      <c r="B409" s="417">
        <v>2019</v>
      </c>
      <c r="C409" s="545">
        <v>177</v>
      </c>
      <c r="D409" s="546">
        <v>6369</v>
      </c>
      <c r="E409" s="546">
        <v>2236</v>
      </c>
      <c r="F409" s="546">
        <v>2996</v>
      </c>
      <c r="G409" s="546">
        <v>79</v>
      </c>
      <c r="H409" s="547" t="s">
        <v>78</v>
      </c>
      <c r="I409" s="416"/>
      <c r="J409" s="409"/>
      <c r="K409" s="409"/>
      <c r="L409" s="409"/>
      <c r="M409" s="409"/>
      <c r="N409" s="409"/>
      <c r="O409" s="409"/>
      <c r="P409" s="409"/>
      <c r="Q409" s="16"/>
      <c r="R409" s="16"/>
      <c r="S409" s="16"/>
      <c r="T409" s="16"/>
      <c r="U409" s="16"/>
      <c r="V409" s="16"/>
      <c r="W409" s="16"/>
      <c r="Z409" s="416"/>
      <c r="AA409" s="409"/>
      <c r="AB409" s="409"/>
      <c r="AC409" s="409"/>
      <c r="AD409" s="409"/>
      <c r="AE409" s="409"/>
      <c r="AF409" s="409"/>
      <c r="AG409" s="409"/>
    </row>
    <row r="410" spans="1:33" s="87" customFormat="1" ht="12.6" customHeight="1" x14ac:dyDescent="0.25">
      <c r="A410" s="415"/>
      <c r="B410" s="414">
        <v>2020</v>
      </c>
      <c r="C410" s="545">
        <v>202</v>
      </c>
      <c r="D410" s="546">
        <v>7064</v>
      </c>
      <c r="E410" s="546">
        <v>2283</v>
      </c>
      <c r="F410" s="546">
        <v>2999</v>
      </c>
      <c r="G410" s="546">
        <v>57</v>
      </c>
      <c r="H410" s="547">
        <v>21</v>
      </c>
      <c r="I410" s="410"/>
      <c r="J410" s="409"/>
      <c r="K410" s="409"/>
      <c r="L410" s="409"/>
      <c r="M410" s="409"/>
      <c r="N410" s="409"/>
      <c r="O410" s="409"/>
      <c r="P410" s="409"/>
      <c r="Q410" s="16"/>
      <c r="R410" s="16"/>
      <c r="S410" s="16"/>
      <c r="T410" s="16"/>
      <c r="U410" s="16"/>
      <c r="V410" s="16"/>
      <c r="W410" s="16"/>
      <c r="Z410" s="410"/>
      <c r="AA410" s="409"/>
      <c r="AB410" s="409"/>
      <c r="AC410" s="409"/>
      <c r="AD410" s="409"/>
      <c r="AE410" s="409"/>
      <c r="AF410" s="409"/>
      <c r="AG410" s="409"/>
    </row>
    <row r="411" spans="1:33" s="87" customFormat="1" ht="12.6" customHeight="1" x14ac:dyDescent="0.25">
      <c r="A411" s="415"/>
      <c r="B411" s="414">
        <v>2021</v>
      </c>
      <c r="C411" s="545">
        <v>206</v>
      </c>
      <c r="D411" s="546">
        <v>7272</v>
      </c>
      <c r="E411" s="546">
        <v>2383</v>
      </c>
      <c r="F411" s="546">
        <v>2962</v>
      </c>
      <c r="G411" s="546">
        <v>28</v>
      </c>
      <c r="H411" s="547">
        <v>144</v>
      </c>
      <c r="I411" s="410"/>
      <c r="J411" s="409"/>
      <c r="K411" s="409"/>
      <c r="L411" s="409"/>
      <c r="M411" s="409"/>
      <c r="N411" s="409"/>
      <c r="O411" s="409"/>
      <c r="P411" s="409"/>
      <c r="Q411" s="16"/>
      <c r="R411" s="16"/>
      <c r="S411" s="16"/>
      <c r="T411" s="16"/>
      <c r="U411" s="16"/>
      <c r="V411" s="16"/>
      <c r="W411" s="16"/>
      <c r="Z411" s="410"/>
      <c r="AA411" s="409"/>
      <c r="AB411" s="409"/>
      <c r="AC411" s="409"/>
      <c r="AD411" s="409"/>
      <c r="AE411" s="409"/>
      <c r="AF411" s="409"/>
      <c r="AG411" s="409"/>
    </row>
    <row r="412" spans="1:33" ht="12.6" customHeight="1" x14ac:dyDescent="0.2">
      <c r="A412" s="408" t="s">
        <v>108</v>
      </c>
      <c r="B412" s="407">
        <v>2017</v>
      </c>
      <c r="C412" s="406">
        <v>9</v>
      </c>
      <c r="D412" s="405">
        <v>357</v>
      </c>
      <c r="E412" s="405">
        <v>61</v>
      </c>
      <c r="F412" s="405">
        <v>199</v>
      </c>
      <c r="G412" s="405">
        <v>21</v>
      </c>
      <c r="H412" s="404" t="s">
        <v>78</v>
      </c>
      <c r="I412" s="398"/>
      <c r="J412" s="389"/>
      <c r="K412" s="389"/>
      <c r="L412" s="389"/>
      <c r="M412" s="389"/>
      <c r="N412" s="389"/>
      <c r="O412" s="389"/>
      <c r="P412" s="389"/>
      <c r="Q412" s="182"/>
      <c r="R412" s="182"/>
      <c r="S412" s="182"/>
      <c r="T412" s="182"/>
      <c r="U412" s="182"/>
      <c r="V412" s="182"/>
      <c r="W412" s="182"/>
      <c r="Z412" s="398"/>
      <c r="AA412" s="389"/>
      <c r="AB412" s="389"/>
      <c r="AC412" s="389"/>
      <c r="AD412" s="389"/>
      <c r="AE412" s="389"/>
      <c r="AF412" s="389"/>
      <c r="AG412" s="389"/>
    </row>
    <row r="413" spans="1:33" ht="12.6" customHeight="1" x14ac:dyDescent="0.2">
      <c r="B413" s="397">
        <v>2018</v>
      </c>
      <c r="C413" s="392">
        <v>7</v>
      </c>
      <c r="D413" s="391">
        <v>326</v>
      </c>
      <c r="E413" s="391">
        <v>51</v>
      </c>
      <c r="F413" s="391">
        <v>184</v>
      </c>
      <c r="G413" s="391">
        <v>15</v>
      </c>
      <c r="H413" s="390" t="s">
        <v>78</v>
      </c>
      <c r="I413" s="396"/>
      <c r="J413" s="389"/>
      <c r="K413" s="389"/>
      <c r="L413" s="389"/>
      <c r="M413" s="389"/>
      <c r="N413" s="389"/>
      <c r="O413" s="389"/>
      <c r="P413" s="389"/>
      <c r="Q413" s="182"/>
      <c r="R413" s="182"/>
      <c r="S413" s="182"/>
      <c r="T413" s="182"/>
      <c r="U413" s="182"/>
      <c r="V413" s="182"/>
      <c r="W413" s="182"/>
      <c r="Z413" s="396"/>
      <c r="AA413" s="389"/>
      <c r="AB413" s="389"/>
      <c r="AC413" s="389"/>
      <c r="AD413" s="389"/>
      <c r="AE413" s="389"/>
      <c r="AF413" s="389"/>
      <c r="AG413" s="389"/>
    </row>
    <row r="414" spans="1:33" ht="12.6" customHeight="1" x14ac:dyDescent="0.2">
      <c r="B414" s="395">
        <v>2019</v>
      </c>
      <c r="C414" s="392">
        <v>7</v>
      </c>
      <c r="D414" s="391">
        <v>370</v>
      </c>
      <c r="E414" s="391">
        <v>101</v>
      </c>
      <c r="F414" s="391">
        <v>153</v>
      </c>
      <c r="G414" s="391">
        <v>12</v>
      </c>
      <c r="H414" s="390" t="s">
        <v>78</v>
      </c>
      <c r="I414" s="394"/>
      <c r="J414" s="389"/>
      <c r="K414" s="389"/>
      <c r="L414" s="389"/>
      <c r="M414" s="389"/>
      <c r="N414" s="389"/>
      <c r="O414" s="389"/>
      <c r="P414" s="389"/>
      <c r="Q414" s="182"/>
      <c r="R414" s="182"/>
      <c r="S414" s="182"/>
      <c r="T414" s="182"/>
      <c r="U414" s="182"/>
      <c r="V414" s="182"/>
      <c r="W414" s="182"/>
      <c r="Z414" s="394"/>
      <c r="AA414" s="389"/>
      <c r="AB414" s="389"/>
      <c r="AC414" s="389"/>
      <c r="AD414" s="389"/>
      <c r="AE414" s="389"/>
      <c r="AF414" s="389"/>
      <c r="AG414" s="389"/>
    </row>
    <row r="415" spans="1:33" ht="12.6" customHeight="1" x14ac:dyDescent="0.2">
      <c r="B415" s="393">
        <v>2020</v>
      </c>
      <c r="C415" s="392">
        <v>6</v>
      </c>
      <c r="D415" s="391">
        <v>382</v>
      </c>
      <c r="E415" s="391">
        <v>107</v>
      </c>
      <c r="F415" s="391">
        <v>153</v>
      </c>
      <c r="G415" s="391">
        <v>8</v>
      </c>
      <c r="H415" s="390" t="s">
        <v>78</v>
      </c>
      <c r="I415" s="360"/>
      <c r="J415" s="389"/>
      <c r="K415" s="389"/>
      <c r="L415" s="389"/>
      <c r="M415" s="389"/>
      <c r="N415" s="389"/>
      <c r="O415" s="389"/>
      <c r="P415" s="389"/>
      <c r="Q415" s="182"/>
      <c r="R415" s="182"/>
      <c r="S415" s="182"/>
      <c r="T415" s="182"/>
      <c r="U415" s="182"/>
      <c r="V415" s="182"/>
      <c r="W415" s="182"/>
      <c r="Z415" s="360"/>
      <c r="AA415" s="389"/>
      <c r="AB415" s="389"/>
      <c r="AC415" s="389"/>
      <c r="AD415" s="389"/>
      <c r="AE415" s="389"/>
      <c r="AF415" s="389"/>
      <c r="AG415" s="389"/>
    </row>
    <row r="416" spans="1:33" ht="12.6" customHeight="1" x14ac:dyDescent="0.2">
      <c r="B416" s="393">
        <v>2021</v>
      </c>
      <c r="C416" s="392">
        <v>6</v>
      </c>
      <c r="D416" s="391">
        <v>375</v>
      </c>
      <c r="E416" s="391">
        <v>107</v>
      </c>
      <c r="F416" s="391">
        <v>79</v>
      </c>
      <c r="G416" s="391" t="s">
        <v>78</v>
      </c>
      <c r="H416" s="390">
        <v>75</v>
      </c>
      <c r="I416" s="360"/>
      <c r="J416" s="389"/>
      <c r="K416" s="389"/>
      <c r="L416" s="389"/>
      <c r="M416" s="389"/>
      <c r="N416" s="389"/>
      <c r="O416" s="389"/>
      <c r="P416" s="389"/>
      <c r="Q416" s="182"/>
      <c r="R416" s="182"/>
      <c r="S416" s="182"/>
      <c r="T416" s="182"/>
      <c r="U416" s="182"/>
      <c r="V416" s="182"/>
      <c r="W416" s="182"/>
      <c r="Z416" s="360"/>
      <c r="AA416" s="389"/>
      <c r="AB416" s="389"/>
      <c r="AC416" s="389"/>
      <c r="AD416" s="389"/>
      <c r="AE416" s="389"/>
      <c r="AF416" s="389"/>
      <c r="AG416" s="389"/>
    </row>
    <row r="417" spans="1:33" ht="12.6" customHeight="1" x14ac:dyDescent="0.2">
      <c r="A417" s="403" t="s">
        <v>107</v>
      </c>
      <c r="B417" s="402">
        <v>2017</v>
      </c>
      <c r="C417" s="401">
        <v>11</v>
      </c>
      <c r="D417" s="400">
        <v>406</v>
      </c>
      <c r="E417" s="400">
        <v>216</v>
      </c>
      <c r="F417" s="400">
        <v>67</v>
      </c>
      <c r="G417" s="400">
        <v>10</v>
      </c>
      <c r="H417" s="399" t="s">
        <v>78</v>
      </c>
      <c r="I417" s="398"/>
      <c r="J417" s="389"/>
      <c r="K417" s="389"/>
      <c r="L417" s="389"/>
      <c r="M417" s="389"/>
      <c r="N417" s="389"/>
      <c r="O417" s="389"/>
      <c r="P417" s="389"/>
      <c r="Q417" s="182"/>
      <c r="R417" s="182"/>
      <c r="S417" s="182"/>
      <c r="T417" s="182"/>
      <c r="U417" s="182"/>
      <c r="V417" s="182"/>
      <c r="W417" s="182"/>
      <c r="Z417" s="398"/>
      <c r="AA417" s="389"/>
      <c r="AB417" s="389"/>
      <c r="AC417" s="389"/>
      <c r="AD417" s="389"/>
      <c r="AE417" s="389"/>
      <c r="AF417" s="389"/>
      <c r="AG417" s="389"/>
    </row>
    <row r="418" spans="1:33" ht="12.6" customHeight="1" x14ac:dyDescent="0.2">
      <c r="B418" s="397">
        <v>2018</v>
      </c>
      <c r="C418" s="392">
        <v>14</v>
      </c>
      <c r="D418" s="391">
        <v>549</v>
      </c>
      <c r="E418" s="391">
        <v>197</v>
      </c>
      <c r="F418" s="391">
        <v>187</v>
      </c>
      <c r="G418" s="391">
        <v>9</v>
      </c>
      <c r="H418" s="390" t="s">
        <v>78</v>
      </c>
      <c r="I418" s="396"/>
      <c r="J418" s="389"/>
      <c r="K418" s="389"/>
      <c r="L418" s="389"/>
      <c r="M418" s="389"/>
      <c r="N418" s="389"/>
      <c r="O418" s="389"/>
      <c r="P418" s="389"/>
      <c r="Q418" s="182"/>
      <c r="R418" s="182"/>
      <c r="S418" s="182"/>
      <c r="T418" s="182"/>
      <c r="U418" s="182"/>
      <c r="V418" s="182"/>
      <c r="W418" s="182"/>
      <c r="Z418" s="396"/>
      <c r="AA418" s="389"/>
      <c r="AB418" s="389"/>
      <c r="AC418" s="389"/>
      <c r="AD418" s="389"/>
      <c r="AE418" s="389"/>
      <c r="AF418" s="389"/>
      <c r="AG418" s="389"/>
    </row>
    <row r="419" spans="1:33" ht="12.6" customHeight="1" x14ac:dyDescent="0.2">
      <c r="B419" s="395">
        <v>2019</v>
      </c>
      <c r="C419" s="392">
        <v>47</v>
      </c>
      <c r="D419" s="391">
        <v>1429</v>
      </c>
      <c r="E419" s="391">
        <v>420</v>
      </c>
      <c r="F419" s="391">
        <v>517</v>
      </c>
      <c r="G419" s="391">
        <v>36</v>
      </c>
      <c r="H419" s="390" t="s">
        <v>78</v>
      </c>
      <c r="I419" s="394"/>
      <c r="J419" s="389"/>
      <c r="K419" s="389"/>
      <c r="L419" s="389"/>
      <c r="M419" s="389"/>
      <c r="N419" s="389"/>
      <c r="O419" s="389"/>
      <c r="P419" s="389"/>
      <c r="Q419" s="182"/>
      <c r="R419" s="182"/>
      <c r="S419" s="182"/>
      <c r="T419" s="182"/>
      <c r="U419" s="182"/>
      <c r="V419" s="182"/>
      <c r="W419" s="182"/>
      <c r="Z419" s="394"/>
      <c r="AA419" s="389"/>
      <c r="AB419" s="389"/>
      <c r="AC419" s="389"/>
      <c r="AD419" s="389"/>
      <c r="AE419" s="389"/>
      <c r="AF419" s="389"/>
      <c r="AG419" s="389"/>
    </row>
    <row r="420" spans="1:33" ht="12.6" customHeight="1" x14ac:dyDescent="0.2">
      <c r="B420" s="393">
        <v>2020</v>
      </c>
      <c r="C420" s="392">
        <v>50</v>
      </c>
      <c r="D420" s="391">
        <v>1480</v>
      </c>
      <c r="E420" s="391">
        <v>429</v>
      </c>
      <c r="F420" s="391">
        <v>544</v>
      </c>
      <c r="G420" s="391">
        <v>17</v>
      </c>
      <c r="H420" s="390">
        <v>21</v>
      </c>
      <c r="I420" s="360"/>
      <c r="J420" s="389"/>
      <c r="K420" s="389"/>
      <c r="L420" s="389"/>
      <c r="M420" s="389"/>
      <c r="N420" s="389"/>
      <c r="O420" s="389"/>
      <c r="P420" s="389"/>
      <c r="Q420" s="182"/>
      <c r="R420" s="182"/>
      <c r="S420" s="182"/>
      <c r="T420" s="182"/>
      <c r="U420" s="182"/>
      <c r="V420" s="182"/>
      <c r="W420" s="182"/>
      <c r="Z420" s="360"/>
      <c r="AA420" s="389"/>
      <c r="AB420" s="389"/>
      <c r="AC420" s="389"/>
      <c r="AD420" s="389"/>
      <c r="AE420" s="389"/>
      <c r="AF420" s="389"/>
      <c r="AG420" s="389"/>
    </row>
    <row r="421" spans="1:33" ht="12.6" customHeight="1" x14ac:dyDescent="0.2">
      <c r="B421" s="393">
        <v>2021</v>
      </c>
      <c r="C421" s="392">
        <v>49</v>
      </c>
      <c r="D421" s="391">
        <v>1502</v>
      </c>
      <c r="E421" s="391">
        <v>480</v>
      </c>
      <c r="F421" s="391">
        <v>508</v>
      </c>
      <c r="G421" s="391" t="s">
        <v>78</v>
      </c>
      <c r="H421" s="390">
        <v>46</v>
      </c>
      <c r="I421" s="360"/>
      <c r="J421" s="389"/>
      <c r="K421" s="389"/>
      <c r="L421" s="389"/>
      <c r="M421" s="389"/>
      <c r="N421" s="389"/>
      <c r="O421" s="389"/>
      <c r="P421" s="389"/>
      <c r="Q421" s="182"/>
      <c r="R421" s="182"/>
      <c r="S421" s="182"/>
      <c r="T421" s="182"/>
      <c r="U421" s="182"/>
      <c r="V421" s="182"/>
      <c r="W421" s="182"/>
      <c r="Z421" s="360"/>
      <c r="AA421" s="389"/>
      <c r="AB421" s="389"/>
      <c r="AC421" s="389"/>
      <c r="AD421" s="389"/>
      <c r="AE421" s="389"/>
      <c r="AF421" s="389"/>
      <c r="AG421" s="389"/>
    </row>
    <row r="422" spans="1:33" ht="12.6" customHeight="1" x14ac:dyDescent="0.2">
      <c r="A422" s="403" t="s">
        <v>106</v>
      </c>
      <c r="B422" s="402">
        <v>2017</v>
      </c>
      <c r="C422" s="401">
        <v>5</v>
      </c>
      <c r="D422" s="400">
        <v>153</v>
      </c>
      <c r="E422" s="400">
        <v>48</v>
      </c>
      <c r="F422" s="400" t="s">
        <v>78</v>
      </c>
      <c r="G422" s="400" t="s">
        <v>78</v>
      </c>
      <c r="H422" s="399" t="s">
        <v>78</v>
      </c>
      <c r="I422" s="398"/>
      <c r="J422" s="389"/>
      <c r="K422" s="389"/>
      <c r="L422" s="389"/>
      <c r="M422" s="389"/>
      <c r="N422" s="389"/>
      <c r="O422" s="389"/>
      <c r="P422" s="389"/>
      <c r="Q422" s="182"/>
      <c r="R422" s="182"/>
      <c r="S422" s="182"/>
      <c r="T422" s="182"/>
      <c r="U422" s="182"/>
      <c r="V422" s="182"/>
      <c r="W422" s="182"/>
      <c r="Z422" s="398"/>
      <c r="AA422" s="389"/>
      <c r="AB422" s="389"/>
      <c r="AC422" s="389"/>
      <c r="AD422" s="389"/>
      <c r="AE422" s="389"/>
      <c r="AF422" s="389"/>
      <c r="AG422" s="389"/>
    </row>
    <row r="423" spans="1:33" ht="12.6" customHeight="1" x14ac:dyDescent="0.2">
      <c r="B423" s="397">
        <v>2018</v>
      </c>
      <c r="C423" s="392">
        <v>7</v>
      </c>
      <c r="D423" s="391">
        <v>202</v>
      </c>
      <c r="E423" s="391">
        <v>46</v>
      </c>
      <c r="F423" s="391">
        <v>15</v>
      </c>
      <c r="G423" s="391" t="s">
        <v>78</v>
      </c>
      <c r="H423" s="390" t="s">
        <v>78</v>
      </c>
      <c r="I423" s="396"/>
      <c r="J423" s="389"/>
      <c r="K423" s="389"/>
      <c r="L423" s="389"/>
      <c r="M423" s="389"/>
      <c r="N423" s="389"/>
      <c r="O423" s="389"/>
      <c r="P423" s="389"/>
      <c r="Q423" s="182"/>
      <c r="R423" s="182"/>
      <c r="S423" s="182"/>
      <c r="T423" s="182"/>
      <c r="U423" s="182"/>
      <c r="V423" s="182"/>
      <c r="W423" s="182"/>
      <c r="Z423" s="396"/>
      <c r="AA423" s="389"/>
      <c r="AB423" s="389"/>
      <c r="AC423" s="389"/>
      <c r="AD423" s="389"/>
      <c r="AE423" s="389"/>
      <c r="AF423" s="389"/>
      <c r="AG423" s="389"/>
    </row>
    <row r="424" spans="1:33" ht="12.6" customHeight="1" x14ac:dyDescent="0.2">
      <c r="B424" s="395">
        <v>2019</v>
      </c>
      <c r="C424" s="392">
        <v>8</v>
      </c>
      <c r="D424" s="391">
        <v>244</v>
      </c>
      <c r="E424" s="391">
        <v>12</v>
      </c>
      <c r="F424" s="391">
        <v>16</v>
      </c>
      <c r="G424" s="391" t="s">
        <v>78</v>
      </c>
      <c r="H424" s="390" t="s">
        <v>78</v>
      </c>
      <c r="I424" s="394"/>
      <c r="J424" s="389"/>
      <c r="K424" s="389"/>
      <c r="L424" s="389"/>
      <c r="M424" s="389"/>
      <c r="N424" s="389"/>
      <c r="O424" s="389"/>
      <c r="P424" s="389"/>
      <c r="Q424" s="182"/>
      <c r="R424" s="182"/>
      <c r="S424" s="182"/>
      <c r="T424" s="182"/>
      <c r="U424" s="182"/>
      <c r="V424" s="182"/>
      <c r="W424" s="182"/>
      <c r="Z424" s="394"/>
      <c r="AA424" s="389"/>
      <c r="AB424" s="389"/>
      <c r="AC424" s="389"/>
      <c r="AD424" s="389"/>
      <c r="AE424" s="389"/>
      <c r="AF424" s="389"/>
      <c r="AG424" s="389"/>
    </row>
    <row r="425" spans="1:33" ht="12.6" customHeight="1" x14ac:dyDescent="0.2">
      <c r="B425" s="393">
        <v>2020</v>
      </c>
      <c r="C425" s="392">
        <v>8</v>
      </c>
      <c r="D425" s="391">
        <v>244</v>
      </c>
      <c r="E425" s="391">
        <v>12</v>
      </c>
      <c r="F425" s="391">
        <v>16</v>
      </c>
      <c r="G425" s="391" t="s">
        <v>78</v>
      </c>
      <c r="H425" s="390" t="s">
        <v>78</v>
      </c>
      <c r="I425" s="360"/>
      <c r="J425" s="389"/>
      <c r="K425" s="389"/>
      <c r="L425" s="389"/>
      <c r="M425" s="389"/>
      <c r="N425" s="389"/>
      <c r="O425" s="389"/>
      <c r="P425" s="389"/>
      <c r="Q425" s="182"/>
      <c r="R425" s="182"/>
      <c r="S425" s="182"/>
      <c r="T425" s="182"/>
      <c r="U425" s="182"/>
      <c r="V425" s="182"/>
      <c r="W425" s="182"/>
      <c r="Z425" s="360"/>
      <c r="AA425" s="389"/>
      <c r="AB425" s="389"/>
      <c r="AC425" s="389"/>
      <c r="AD425" s="389"/>
      <c r="AE425" s="389"/>
      <c r="AF425" s="389"/>
      <c r="AG425" s="389"/>
    </row>
    <row r="426" spans="1:33" ht="12.6" customHeight="1" x14ac:dyDescent="0.2">
      <c r="B426" s="393">
        <v>2021</v>
      </c>
      <c r="C426" s="392">
        <v>11</v>
      </c>
      <c r="D426" s="391">
        <v>303</v>
      </c>
      <c r="E426" s="391">
        <v>53</v>
      </c>
      <c r="F426" s="391">
        <v>32</v>
      </c>
      <c r="G426" s="391" t="s">
        <v>78</v>
      </c>
      <c r="H426" s="390" t="s">
        <v>78</v>
      </c>
      <c r="I426" s="360"/>
      <c r="J426" s="389"/>
      <c r="K426" s="389"/>
      <c r="L426" s="389"/>
      <c r="M426" s="389"/>
      <c r="N426" s="389"/>
      <c r="O426" s="389"/>
      <c r="P426" s="389"/>
      <c r="Q426" s="182"/>
      <c r="R426" s="182"/>
      <c r="S426" s="182"/>
      <c r="T426" s="182"/>
      <c r="U426" s="182"/>
      <c r="V426" s="182"/>
      <c r="W426" s="182"/>
      <c r="Z426" s="360"/>
      <c r="AA426" s="389"/>
      <c r="AB426" s="389"/>
      <c r="AC426" s="389"/>
      <c r="AD426" s="389"/>
      <c r="AE426" s="389"/>
      <c r="AF426" s="389"/>
      <c r="AG426" s="389"/>
    </row>
    <row r="427" spans="1:33" ht="12.6" customHeight="1" x14ac:dyDescent="0.2">
      <c r="A427" s="403" t="s">
        <v>105</v>
      </c>
      <c r="B427" s="402">
        <v>2017</v>
      </c>
      <c r="C427" s="401">
        <v>5</v>
      </c>
      <c r="D427" s="400">
        <v>236</v>
      </c>
      <c r="E427" s="400" t="s">
        <v>78</v>
      </c>
      <c r="F427" s="400">
        <v>40</v>
      </c>
      <c r="G427" s="400" t="s">
        <v>78</v>
      </c>
      <c r="H427" s="399" t="s">
        <v>78</v>
      </c>
      <c r="I427" s="398"/>
      <c r="J427" s="389"/>
      <c r="K427" s="389"/>
      <c r="L427" s="389"/>
      <c r="M427" s="389"/>
      <c r="N427" s="389"/>
      <c r="O427" s="389"/>
      <c r="P427" s="389"/>
      <c r="Q427" s="182"/>
      <c r="R427" s="182"/>
      <c r="S427" s="182"/>
      <c r="T427" s="182"/>
      <c r="U427" s="182"/>
      <c r="V427" s="182"/>
      <c r="W427" s="182"/>
      <c r="Z427" s="398"/>
      <c r="AA427" s="389"/>
      <c r="AB427" s="389"/>
      <c r="AC427" s="389"/>
      <c r="AD427" s="389"/>
      <c r="AE427" s="389"/>
      <c r="AF427" s="389"/>
      <c r="AG427" s="389"/>
    </row>
    <row r="428" spans="1:33" ht="12.6" customHeight="1" x14ac:dyDescent="0.2">
      <c r="B428" s="397">
        <v>2018</v>
      </c>
      <c r="C428" s="392">
        <v>4</v>
      </c>
      <c r="D428" s="391">
        <v>253</v>
      </c>
      <c r="E428" s="391" t="s">
        <v>78</v>
      </c>
      <c r="F428" s="391">
        <v>40</v>
      </c>
      <c r="G428" s="391" t="s">
        <v>78</v>
      </c>
      <c r="H428" s="390" t="s">
        <v>78</v>
      </c>
      <c r="I428" s="396"/>
      <c r="J428" s="389"/>
      <c r="K428" s="389"/>
      <c r="L428" s="389"/>
      <c r="M428" s="389"/>
      <c r="N428" s="389"/>
      <c r="O428" s="389"/>
      <c r="P428" s="389"/>
      <c r="Q428" s="182"/>
      <c r="R428" s="182"/>
      <c r="S428" s="182"/>
      <c r="T428" s="182"/>
      <c r="U428" s="182"/>
      <c r="V428" s="182"/>
      <c r="W428" s="182"/>
      <c r="Z428" s="396"/>
      <c r="AA428" s="389"/>
      <c r="AB428" s="389"/>
      <c r="AC428" s="389"/>
      <c r="AD428" s="389"/>
      <c r="AE428" s="389"/>
      <c r="AF428" s="389"/>
      <c r="AG428" s="389"/>
    </row>
    <row r="429" spans="1:33" ht="12.6" customHeight="1" x14ac:dyDescent="0.2">
      <c r="B429" s="395">
        <v>2019</v>
      </c>
      <c r="C429" s="392">
        <v>3</v>
      </c>
      <c r="D429" s="391">
        <v>79</v>
      </c>
      <c r="E429" s="391">
        <v>39</v>
      </c>
      <c r="F429" s="391">
        <v>40</v>
      </c>
      <c r="G429" s="391" t="s">
        <v>78</v>
      </c>
      <c r="H429" s="390" t="s">
        <v>78</v>
      </c>
      <c r="I429" s="394"/>
      <c r="J429" s="389"/>
      <c r="K429" s="389"/>
      <c r="L429" s="389"/>
      <c r="M429" s="389"/>
      <c r="N429" s="389"/>
      <c r="O429" s="389"/>
      <c r="P429" s="389"/>
      <c r="Q429" s="182"/>
      <c r="R429" s="182"/>
      <c r="S429" s="182"/>
      <c r="T429" s="182"/>
      <c r="U429" s="182"/>
      <c r="V429" s="182"/>
      <c r="W429" s="182"/>
      <c r="Z429" s="394"/>
      <c r="AA429" s="389"/>
      <c r="AB429" s="389"/>
      <c r="AC429" s="389"/>
      <c r="AD429" s="389"/>
      <c r="AE429" s="389"/>
      <c r="AF429" s="389"/>
      <c r="AG429" s="389"/>
    </row>
    <row r="430" spans="1:33" ht="12.6" customHeight="1" x14ac:dyDescent="0.2">
      <c r="B430" s="393">
        <v>2020</v>
      </c>
      <c r="C430" s="392">
        <v>3</v>
      </c>
      <c r="D430" s="391">
        <v>85</v>
      </c>
      <c r="E430" s="391">
        <v>40</v>
      </c>
      <c r="F430" s="391">
        <v>45</v>
      </c>
      <c r="G430" s="391" t="s">
        <v>78</v>
      </c>
      <c r="H430" s="390" t="s">
        <v>78</v>
      </c>
      <c r="I430" s="360"/>
      <c r="J430" s="389"/>
      <c r="K430" s="389"/>
      <c r="L430" s="389"/>
      <c r="M430" s="389"/>
      <c r="N430" s="389"/>
      <c r="O430" s="389"/>
      <c r="P430" s="389"/>
      <c r="Q430" s="182"/>
      <c r="R430" s="182"/>
      <c r="S430" s="182"/>
      <c r="T430" s="182"/>
      <c r="U430" s="182"/>
      <c r="V430" s="182"/>
      <c r="W430" s="182"/>
      <c r="Z430" s="360"/>
      <c r="AA430" s="389"/>
      <c r="AB430" s="389"/>
      <c r="AC430" s="389"/>
      <c r="AD430" s="389"/>
      <c r="AE430" s="389"/>
      <c r="AF430" s="389"/>
      <c r="AG430" s="389"/>
    </row>
    <row r="431" spans="1:33" ht="12.6" customHeight="1" x14ac:dyDescent="0.2">
      <c r="B431" s="393">
        <v>2021</v>
      </c>
      <c r="C431" s="392">
        <v>3</v>
      </c>
      <c r="D431" s="391">
        <v>85</v>
      </c>
      <c r="E431" s="391">
        <v>40</v>
      </c>
      <c r="F431" s="391">
        <v>45</v>
      </c>
      <c r="G431" s="391" t="s">
        <v>78</v>
      </c>
      <c r="H431" s="390" t="s">
        <v>78</v>
      </c>
      <c r="I431" s="360"/>
      <c r="J431" s="389"/>
      <c r="K431" s="389"/>
      <c r="L431" s="389"/>
      <c r="M431" s="389"/>
      <c r="N431" s="389"/>
      <c r="O431" s="389"/>
      <c r="P431" s="389"/>
      <c r="Q431" s="182"/>
      <c r="R431" s="182"/>
      <c r="S431" s="182"/>
      <c r="T431" s="182"/>
      <c r="U431" s="182"/>
      <c r="V431" s="182"/>
      <c r="W431" s="182"/>
      <c r="Z431" s="360"/>
      <c r="AA431" s="389"/>
      <c r="AB431" s="389"/>
      <c r="AC431" s="389"/>
      <c r="AD431" s="389"/>
      <c r="AE431" s="389"/>
      <c r="AF431" s="389"/>
      <c r="AG431" s="389"/>
    </row>
    <row r="432" spans="1:33" ht="12.6" customHeight="1" x14ac:dyDescent="0.2">
      <c r="A432" s="403" t="s">
        <v>104</v>
      </c>
      <c r="B432" s="402">
        <v>2017</v>
      </c>
      <c r="C432" s="401">
        <v>18</v>
      </c>
      <c r="D432" s="400">
        <v>1029</v>
      </c>
      <c r="E432" s="400">
        <v>304</v>
      </c>
      <c r="F432" s="400">
        <v>563</v>
      </c>
      <c r="G432" s="400" t="s">
        <v>78</v>
      </c>
      <c r="H432" s="399" t="s">
        <v>78</v>
      </c>
      <c r="I432" s="398"/>
      <c r="J432" s="389"/>
      <c r="K432" s="389"/>
      <c r="L432" s="389"/>
      <c r="M432" s="389"/>
      <c r="N432" s="389"/>
      <c r="O432" s="389"/>
      <c r="P432" s="389"/>
      <c r="Q432" s="182"/>
      <c r="R432" s="182"/>
      <c r="S432" s="182"/>
      <c r="T432" s="182"/>
      <c r="U432" s="182"/>
      <c r="V432" s="182"/>
      <c r="W432" s="182"/>
      <c r="Z432" s="398"/>
      <c r="AA432" s="389"/>
      <c r="AB432" s="389"/>
      <c r="AC432" s="389"/>
      <c r="AD432" s="389"/>
      <c r="AE432" s="389"/>
      <c r="AF432" s="389"/>
      <c r="AG432" s="389"/>
    </row>
    <row r="433" spans="1:33" ht="12.6" customHeight="1" x14ac:dyDescent="0.2">
      <c r="B433" s="397">
        <v>2018</v>
      </c>
      <c r="C433" s="392">
        <v>21</v>
      </c>
      <c r="D433" s="391">
        <v>1030</v>
      </c>
      <c r="E433" s="391">
        <v>286</v>
      </c>
      <c r="F433" s="391">
        <v>544</v>
      </c>
      <c r="G433" s="391" t="s">
        <v>78</v>
      </c>
      <c r="H433" s="390" t="s">
        <v>78</v>
      </c>
      <c r="I433" s="396"/>
      <c r="J433" s="389"/>
      <c r="K433" s="389"/>
      <c r="L433" s="389"/>
      <c r="M433" s="389"/>
      <c r="N433" s="389"/>
      <c r="O433" s="389"/>
      <c r="P433" s="389"/>
      <c r="Q433" s="182"/>
      <c r="R433" s="182"/>
      <c r="S433" s="182"/>
      <c r="T433" s="182"/>
      <c r="U433" s="182"/>
      <c r="V433" s="182"/>
      <c r="W433" s="182"/>
      <c r="Z433" s="396"/>
      <c r="AA433" s="389"/>
      <c r="AB433" s="389"/>
      <c r="AC433" s="389"/>
      <c r="AD433" s="389"/>
      <c r="AE433" s="389"/>
      <c r="AF433" s="389"/>
      <c r="AG433" s="389"/>
    </row>
    <row r="434" spans="1:33" ht="12.6" customHeight="1" x14ac:dyDescent="0.2">
      <c r="B434" s="395">
        <v>2019</v>
      </c>
      <c r="C434" s="392">
        <v>14</v>
      </c>
      <c r="D434" s="391">
        <v>900</v>
      </c>
      <c r="E434" s="391">
        <v>230</v>
      </c>
      <c r="F434" s="391">
        <v>463</v>
      </c>
      <c r="G434" s="391" t="s">
        <v>78</v>
      </c>
      <c r="H434" s="390" t="s">
        <v>78</v>
      </c>
      <c r="I434" s="394"/>
      <c r="J434" s="389"/>
      <c r="K434" s="389"/>
      <c r="L434" s="389"/>
      <c r="M434" s="389"/>
      <c r="N434" s="389"/>
      <c r="O434" s="389"/>
      <c r="P434" s="389"/>
      <c r="Q434" s="182"/>
      <c r="R434" s="182"/>
      <c r="S434" s="182"/>
      <c r="T434" s="182"/>
      <c r="U434" s="182"/>
      <c r="V434" s="182"/>
      <c r="W434" s="182"/>
      <c r="Z434" s="394"/>
      <c r="AA434" s="389"/>
      <c r="AB434" s="389"/>
      <c r="AC434" s="389"/>
      <c r="AD434" s="389"/>
      <c r="AE434" s="389"/>
      <c r="AF434" s="389"/>
      <c r="AG434" s="389"/>
    </row>
    <row r="435" spans="1:33" ht="12.6" customHeight="1" x14ac:dyDescent="0.2">
      <c r="B435" s="393">
        <v>2020</v>
      </c>
      <c r="C435" s="392">
        <v>13</v>
      </c>
      <c r="D435" s="391">
        <v>912</v>
      </c>
      <c r="E435" s="391">
        <v>230</v>
      </c>
      <c r="F435" s="391">
        <v>454</v>
      </c>
      <c r="G435" s="391" t="s">
        <v>78</v>
      </c>
      <c r="H435" s="390" t="s">
        <v>78</v>
      </c>
      <c r="I435" s="360"/>
      <c r="J435" s="389"/>
      <c r="K435" s="389"/>
      <c r="L435" s="389"/>
      <c r="M435" s="389"/>
      <c r="N435" s="389"/>
      <c r="O435" s="389"/>
      <c r="P435" s="389"/>
      <c r="Q435" s="182"/>
      <c r="R435" s="182"/>
      <c r="S435" s="182"/>
      <c r="T435" s="182"/>
      <c r="U435" s="182"/>
      <c r="V435" s="182"/>
      <c r="W435" s="182"/>
      <c r="Z435" s="360"/>
      <c r="AA435" s="389"/>
      <c r="AB435" s="389"/>
      <c r="AC435" s="389"/>
      <c r="AD435" s="389"/>
      <c r="AE435" s="389"/>
      <c r="AF435" s="389"/>
      <c r="AG435" s="389"/>
    </row>
    <row r="436" spans="1:33" ht="12.6" customHeight="1" x14ac:dyDescent="0.2">
      <c r="B436" s="393">
        <v>2021</v>
      </c>
      <c r="C436" s="392">
        <v>12</v>
      </c>
      <c r="D436" s="391">
        <v>950</v>
      </c>
      <c r="E436" s="391">
        <v>230</v>
      </c>
      <c r="F436" s="391">
        <v>472</v>
      </c>
      <c r="G436" s="391" t="s">
        <v>78</v>
      </c>
      <c r="H436" s="390" t="s">
        <v>78</v>
      </c>
      <c r="I436" s="360"/>
      <c r="J436" s="389"/>
      <c r="K436" s="389"/>
      <c r="L436" s="389"/>
      <c r="M436" s="389"/>
      <c r="N436" s="389"/>
      <c r="O436" s="389"/>
      <c r="P436" s="389"/>
      <c r="Q436" s="182"/>
      <c r="R436" s="182"/>
      <c r="S436" s="182"/>
      <c r="T436" s="182"/>
      <c r="U436" s="182"/>
      <c r="V436" s="182"/>
      <c r="W436" s="182"/>
      <c r="Z436" s="360"/>
      <c r="AA436" s="389"/>
      <c r="AB436" s="389"/>
      <c r="AC436" s="389"/>
      <c r="AD436" s="389"/>
      <c r="AE436" s="389"/>
      <c r="AF436" s="389"/>
      <c r="AG436" s="389"/>
    </row>
    <row r="437" spans="1:33" ht="12.6" customHeight="1" x14ac:dyDescent="0.2">
      <c r="A437" s="403" t="s">
        <v>103</v>
      </c>
      <c r="B437" s="402">
        <v>2017</v>
      </c>
      <c r="C437" s="401">
        <v>16</v>
      </c>
      <c r="D437" s="400">
        <v>666</v>
      </c>
      <c r="E437" s="400">
        <v>309</v>
      </c>
      <c r="F437" s="400">
        <v>341</v>
      </c>
      <c r="G437" s="400" t="s">
        <v>78</v>
      </c>
      <c r="H437" s="399" t="s">
        <v>78</v>
      </c>
      <c r="I437" s="398"/>
      <c r="J437" s="389"/>
      <c r="K437" s="389"/>
      <c r="L437" s="389"/>
      <c r="M437" s="389"/>
      <c r="N437" s="389"/>
      <c r="O437" s="389"/>
      <c r="P437" s="389"/>
      <c r="Q437" s="182"/>
      <c r="R437" s="182"/>
      <c r="S437" s="182"/>
      <c r="T437" s="182"/>
      <c r="U437" s="182"/>
      <c r="V437" s="182"/>
      <c r="W437" s="182"/>
      <c r="Z437" s="398"/>
      <c r="AA437" s="389"/>
      <c r="AB437" s="389"/>
      <c r="AC437" s="389"/>
      <c r="AD437" s="389"/>
      <c r="AE437" s="389"/>
      <c r="AF437" s="389"/>
      <c r="AG437" s="389"/>
    </row>
    <row r="438" spans="1:33" ht="12.6" customHeight="1" x14ac:dyDescent="0.2">
      <c r="B438" s="397">
        <v>2018</v>
      </c>
      <c r="C438" s="392">
        <v>14</v>
      </c>
      <c r="D438" s="391">
        <v>625</v>
      </c>
      <c r="E438" s="391">
        <v>299</v>
      </c>
      <c r="F438" s="391">
        <v>326</v>
      </c>
      <c r="G438" s="391" t="s">
        <v>78</v>
      </c>
      <c r="H438" s="390" t="s">
        <v>78</v>
      </c>
      <c r="I438" s="396"/>
      <c r="J438" s="389"/>
      <c r="K438" s="389"/>
      <c r="L438" s="389"/>
      <c r="M438" s="389"/>
      <c r="N438" s="389"/>
      <c r="O438" s="389"/>
      <c r="P438" s="389"/>
      <c r="Q438" s="182"/>
      <c r="R438" s="182"/>
      <c r="S438" s="182"/>
      <c r="T438" s="182"/>
      <c r="U438" s="182"/>
      <c r="V438" s="182"/>
      <c r="W438" s="182"/>
      <c r="Z438" s="396"/>
      <c r="AA438" s="389"/>
      <c r="AB438" s="389"/>
      <c r="AC438" s="389"/>
      <c r="AD438" s="389"/>
      <c r="AE438" s="389"/>
      <c r="AF438" s="389"/>
      <c r="AG438" s="389"/>
    </row>
    <row r="439" spans="1:33" ht="12.6" customHeight="1" x14ac:dyDescent="0.2">
      <c r="B439" s="395">
        <v>2019</v>
      </c>
      <c r="C439" s="392">
        <v>12</v>
      </c>
      <c r="D439" s="391">
        <v>500</v>
      </c>
      <c r="E439" s="391">
        <v>227</v>
      </c>
      <c r="F439" s="391">
        <v>258</v>
      </c>
      <c r="G439" s="391" t="s">
        <v>78</v>
      </c>
      <c r="H439" s="390" t="s">
        <v>78</v>
      </c>
      <c r="I439" s="394"/>
      <c r="J439" s="389"/>
      <c r="K439" s="389"/>
      <c r="L439" s="389"/>
      <c r="M439" s="389"/>
      <c r="N439" s="389"/>
      <c r="O439" s="389"/>
      <c r="P439" s="389"/>
      <c r="Q439" s="182"/>
      <c r="R439" s="182"/>
      <c r="S439" s="182"/>
      <c r="T439" s="182"/>
      <c r="U439" s="182"/>
      <c r="V439" s="182"/>
      <c r="W439" s="182"/>
      <c r="Z439" s="394"/>
      <c r="AA439" s="389"/>
      <c r="AB439" s="389"/>
      <c r="AC439" s="389"/>
      <c r="AD439" s="389"/>
      <c r="AE439" s="389"/>
      <c r="AF439" s="389"/>
      <c r="AG439" s="389"/>
    </row>
    <row r="440" spans="1:33" ht="12.6" customHeight="1" x14ac:dyDescent="0.2">
      <c r="B440" s="393">
        <v>2020</v>
      </c>
      <c r="C440" s="392">
        <v>13</v>
      </c>
      <c r="D440" s="391">
        <v>532</v>
      </c>
      <c r="E440" s="391">
        <v>263</v>
      </c>
      <c r="F440" s="391">
        <v>254</v>
      </c>
      <c r="G440" s="391" t="s">
        <v>78</v>
      </c>
      <c r="H440" s="390" t="s">
        <v>78</v>
      </c>
      <c r="I440" s="360"/>
      <c r="J440" s="389"/>
      <c r="K440" s="389"/>
      <c r="L440" s="389"/>
      <c r="M440" s="389"/>
      <c r="N440" s="389"/>
      <c r="O440" s="389"/>
      <c r="P440" s="389"/>
      <c r="Q440" s="182"/>
      <c r="R440" s="182"/>
      <c r="S440" s="182"/>
      <c r="T440" s="182"/>
      <c r="U440" s="182"/>
      <c r="V440" s="182"/>
      <c r="W440" s="182"/>
      <c r="Z440" s="360"/>
      <c r="AA440" s="389"/>
      <c r="AB440" s="389"/>
      <c r="AC440" s="389"/>
      <c r="AD440" s="389"/>
      <c r="AE440" s="389"/>
      <c r="AF440" s="389"/>
      <c r="AG440" s="389"/>
    </row>
    <row r="441" spans="1:33" ht="12.6" customHeight="1" x14ac:dyDescent="0.2">
      <c r="B441" s="393">
        <v>2021</v>
      </c>
      <c r="C441" s="392">
        <v>13</v>
      </c>
      <c r="D441" s="391">
        <v>548</v>
      </c>
      <c r="E441" s="391">
        <v>262</v>
      </c>
      <c r="F441" s="391">
        <v>270</v>
      </c>
      <c r="G441" s="391" t="s">
        <v>78</v>
      </c>
      <c r="H441" s="390" t="s">
        <v>78</v>
      </c>
      <c r="I441" s="360"/>
      <c r="J441" s="389"/>
      <c r="K441" s="389"/>
      <c r="L441" s="389"/>
      <c r="M441" s="389"/>
      <c r="N441" s="389"/>
      <c r="O441" s="389"/>
      <c r="P441" s="389"/>
      <c r="Q441" s="182"/>
      <c r="R441" s="182"/>
      <c r="S441" s="182"/>
      <c r="T441" s="182"/>
      <c r="U441" s="182"/>
      <c r="V441" s="182"/>
      <c r="W441" s="182"/>
      <c r="Z441" s="360"/>
      <c r="AA441" s="389"/>
      <c r="AB441" s="389"/>
      <c r="AC441" s="389"/>
      <c r="AD441" s="389"/>
      <c r="AE441" s="389"/>
      <c r="AF441" s="389"/>
      <c r="AG441" s="389"/>
    </row>
    <row r="442" spans="1:33" ht="12.6" customHeight="1" x14ac:dyDescent="0.2">
      <c r="A442" s="403" t="s">
        <v>102</v>
      </c>
      <c r="B442" s="402">
        <v>2017</v>
      </c>
      <c r="C442" s="401">
        <v>21</v>
      </c>
      <c r="D442" s="400">
        <v>971</v>
      </c>
      <c r="E442" s="400">
        <v>364</v>
      </c>
      <c r="F442" s="400">
        <v>467</v>
      </c>
      <c r="G442" s="400">
        <v>14</v>
      </c>
      <c r="H442" s="399" t="s">
        <v>78</v>
      </c>
      <c r="I442" s="398"/>
      <c r="J442" s="389"/>
      <c r="K442" s="389"/>
      <c r="L442" s="389"/>
      <c r="M442" s="389"/>
      <c r="N442" s="389"/>
      <c r="O442" s="389"/>
      <c r="P442" s="389"/>
      <c r="Q442" s="182"/>
      <c r="R442" s="182"/>
      <c r="S442" s="182"/>
      <c r="T442" s="182"/>
      <c r="U442" s="182"/>
      <c r="V442" s="182"/>
      <c r="W442" s="182"/>
      <c r="Z442" s="398"/>
      <c r="AA442" s="389"/>
      <c r="AB442" s="389"/>
      <c r="AC442" s="389"/>
      <c r="AD442" s="389"/>
      <c r="AE442" s="389"/>
      <c r="AF442" s="389"/>
      <c r="AG442" s="389"/>
    </row>
    <row r="443" spans="1:33" ht="12.6" customHeight="1" x14ac:dyDescent="0.2">
      <c r="B443" s="397">
        <v>2018</v>
      </c>
      <c r="C443" s="392">
        <v>22</v>
      </c>
      <c r="D443" s="391">
        <v>979</v>
      </c>
      <c r="E443" s="391">
        <v>362</v>
      </c>
      <c r="F443" s="391">
        <v>480</v>
      </c>
      <c r="G443" s="391">
        <v>11</v>
      </c>
      <c r="H443" s="390" t="s">
        <v>78</v>
      </c>
      <c r="I443" s="396"/>
      <c r="J443" s="389"/>
      <c r="K443" s="389"/>
      <c r="L443" s="389"/>
      <c r="M443" s="389"/>
      <c r="N443" s="389"/>
      <c r="O443" s="389"/>
      <c r="P443" s="389"/>
      <c r="Q443" s="182"/>
      <c r="R443" s="182"/>
      <c r="S443" s="182"/>
      <c r="T443" s="182"/>
      <c r="U443" s="182"/>
      <c r="V443" s="182"/>
      <c r="W443" s="182"/>
      <c r="Z443" s="396"/>
      <c r="AA443" s="389"/>
      <c r="AB443" s="389"/>
      <c r="AC443" s="389"/>
      <c r="AD443" s="389"/>
      <c r="AE443" s="389"/>
      <c r="AF443" s="389"/>
      <c r="AG443" s="389"/>
    </row>
    <row r="444" spans="1:33" ht="12.6" customHeight="1" x14ac:dyDescent="0.2">
      <c r="B444" s="395">
        <v>2019</v>
      </c>
      <c r="C444" s="392">
        <v>22</v>
      </c>
      <c r="D444" s="391">
        <v>1033</v>
      </c>
      <c r="E444" s="391">
        <v>360</v>
      </c>
      <c r="F444" s="391">
        <v>456</v>
      </c>
      <c r="G444" s="391">
        <v>11</v>
      </c>
      <c r="H444" s="390" t="s">
        <v>78</v>
      </c>
      <c r="I444" s="394"/>
      <c r="J444" s="389"/>
      <c r="K444" s="389"/>
      <c r="L444" s="389"/>
      <c r="M444" s="389"/>
      <c r="N444" s="389"/>
      <c r="O444" s="389"/>
      <c r="P444" s="389"/>
      <c r="Q444" s="182"/>
      <c r="R444" s="182"/>
      <c r="S444" s="182"/>
      <c r="T444" s="182"/>
      <c r="U444" s="182"/>
      <c r="V444" s="182"/>
      <c r="W444" s="182"/>
      <c r="Z444" s="394"/>
      <c r="AA444" s="389"/>
      <c r="AB444" s="389"/>
      <c r="AC444" s="389"/>
      <c r="AD444" s="389"/>
      <c r="AE444" s="389"/>
      <c r="AF444" s="389"/>
      <c r="AG444" s="389"/>
    </row>
    <row r="445" spans="1:33" ht="12.6" customHeight="1" x14ac:dyDescent="0.2">
      <c r="B445" s="393">
        <v>2020</v>
      </c>
      <c r="C445" s="392">
        <v>23</v>
      </c>
      <c r="D445" s="391">
        <v>1025</v>
      </c>
      <c r="E445" s="391">
        <v>359</v>
      </c>
      <c r="F445" s="391">
        <v>453</v>
      </c>
      <c r="G445" s="391">
        <v>12</v>
      </c>
      <c r="H445" s="390" t="s">
        <v>78</v>
      </c>
      <c r="I445" s="360"/>
      <c r="J445" s="389"/>
      <c r="K445" s="389"/>
      <c r="L445" s="389"/>
      <c r="M445" s="389"/>
      <c r="N445" s="389"/>
      <c r="O445" s="389"/>
      <c r="P445" s="389"/>
      <c r="Q445" s="182"/>
      <c r="R445" s="182"/>
      <c r="S445" s="182"/>
      <c r="T445" s="182"/>
      <c r="U445" s="182"/>
      <c r="V445" s="182"/>
      <c r="W445" s="182"/>
      <c r="Z445" s="360"/>
      <c r="AA445" s="389"/>
      <c r="AB445" s="389"/>
      <c r="AC445" s="389"/>
      <c r="AD445" s="389"/>
      <c r="AE445" s="389"/>
      <c r="AF445" s="389"/>
      <c r="AG445" s="389"/>
    </row>
    <row r="446" spans="1:33" ht="12.6" customHeight="1" x14ac:dyDescent="0.2">
      <c r="B446" s="393">
        <v>2021</v>
      </c>
      <c r="C446" s="392">
        <v>23</v>
      </c>
      <c r="D446" s="391">
        <v>1046</v>
      </c>
      <c r="E446" s="391">
        <v>360</v>
      </c>
      <c r="F446" s="391">
        <v>476</v>
      </c>
      <c r="G446" s="391">
        <v>8</v>
      </c>
      <c r="H446" s="390" t="s">
        <v>78</v>
      </c>
      <c r="I446" s="360"/>
      <c r="J446" s="389"/>
      <c r="K446" s="389"/>
      <c r="L446" s="389"/>
      <c r="M446" s="389"/>
      <c r="N446" s="389"/>
      <c r="O446" s="389"/>
      <c r="P446" s="389"/>
      <c r="Q446" s="182"/>
      <c r="R446" s="182"/>
      <c r="S446" s="182"/>
      <c r="T446" s="182"/>
      <c r="U446" s="182"/>
      <c r="V446" s="182"/>
      <c r="W446" s="182"/>
      <c r="Z446" s="360"/>
      <c r="AA446" s="389"/>
      <c r="AB446" s="389"/>
      <c r="AC446" s="389"/>
      <c r="AD446" s="389"/>
      <c r="AE446" s="389"/>
      <c r="AF446" s="389"/>
      <c r="AG446" s="389"/>
    </row>
    <row r="447" spans="1:33" ht="12.6" customHeight="1" x14ac:dyDescent="0.2">
      <c r="A447" s="403" t="s">
        <v>101</v>
      </c>
      <c r="B447" s="402">
        <v>2017</v>
      </c>
      <c r="C447" s="401">
        <v>17</v>
      </c>
      <c r="D447" s="400">
        <v>590</v>
      </c>
      <c r="E447" s="400">
        <v>146</v>
      </c>
      <c r="F447" s="400">
        <v>393</v>
      </c>
      <c r="G447" s="400">
        <v>23</v>
      </c>
      <c r="H447" s="399" t="s">
        <v>78</v>
      </c>
      <c r="I447" s="398"/>
      <c r="J447" s="389"/>
      <c r="K447" s="389"/>
      <c r="L447" s="389"/>
      <c r="M447" s="389"/>
      <c r="N447" s="389"/>
      <c r="O447" s="389"/>
      <c r="P447" s="389"/>
      <c r="Q447" s="182"/>
      <c r="R447" s="182"/>
      <c r="S447" s="182"/>
      <c r="T447" s="182"/>
      <c r="U447" s="182"/>
      <c r="V447" s="182"/>
      <c r="W447" s="182"/>
      <c r="Z447" s="398"/>
      <c r="AA447" s="389"/>
      <c r="AB447" s="389"/>
      <c r="AC447" s="389"/>
      <c r="AD447" s="389"/>
      <c r="AE447" s="389"/>
      <c r="AF447" s="389"/>
      <c r="AG447" s="389"/>
    </row>
    <row r="448" spans="1:33" ht="12.6" customHeight="1" x14ac:dyDescent="0.2">
      <c r="B448" s="397">
        <v>2018</v>
      </c>
      <c r="C448" s="392">
        <v>15</v>
      </c>
      <c r="D448" s="391">
        <v>615</v>
      </c>
      <c r="E448" s="391">
        <v>255</v>
      </c>
      <c r="F448" s="391">
        <v>264</v>
      </c>
      <c r="G448" s="391">
        <v>20</v>
      </c>
      <c r="H448" s="390" t="s">
        <v>78</v>
      </c>
      <c r="I448" s="396"/>
      <c r="J448" s="389"/>
      <c r="K448" s="389"/>
      <c r="L448" s="389"/>
      <c r="M448" s="389"/>
      <c r="N448" s="389"/>
      <c r="O448" s="389"/>
      <c r="P448" s="389"/>
      <c r="Q448" s="182"/>
      <c r="R448" s="182"/>
      <c r="S448" s="182"/>
      <c r="T448" s="182"/>
      <c r="U448" s="182"/>
      <c r="V448" s="182"/>
      <c r="W448" s="182"/>
      <c r="Z448" s="396"/>
      <c r="AA448" s="389"/>
      <c r="AB448" s="389"/>
      <c r="AC448" s="389"/>
      <c r="AD448" s="389"/>
      <c r="AE448" s="389"/>
      <c r="AF448" s="389"/>
      <c r="AG448" s="389"/>
    </row>
    <row r="449" spans="1:33" ht="12.6" customHeight="1" x14ac:dyDescent="0.2">
      <c r="B449" s="395">
        <v>2019</v>
      </c>
      <c r="C449" s="392">
        <v>17</v>
      </c>
      <c r="D449" s="391">
        <v>647</v>
      </c>
      <c r="E449" s="391">
        <v>253</v>
      </c>
      <c r="F449" s="391">
        <v>313</v>
      </c>
      <c r="G449" s="391">
        <v>20</v>
      </c>
      <c r="H449" s="390" t="s">
        <v>78</v>
      </c>
      <c r="I449" s="394"/>
      <c r="J449" s="389"/>
      <c r="K449" s="389"/>
      <c r="L449" s="389"/>
      <c r="M449" s="389"/>
      <c r="N449" s="389"/>
      <c r="O449" s="389"/>
      <c r="P449" s="389"/>
      <c r="Q449" s="182"/>
      <c r="R449" s="182"/>
      <c r="S449" s="182"/>
      <c r="T449" s="182"/>
      <c r="U449" s="182"/>
      <c r="V449" s="182"/>
      <c r="W449" s="182"/>
      <c r="Z449" s="394"/>
      <c r="AA449" s="389"/>
      <c r="AB449" s="389"/>
      <c r="AC449" s="389"/>
      <c r="AD449" s="389"/>
      <c r="AE449" s="389"/>
      <c r="AF449" s="389"/>
      <c r="AG449" s="389"/>
    </row>
    <row r="450" spans="1:33" ht="12.6" customHeight="1" x14ac:dyDescent="0.2">
      <c r="B450" s="393">
        <v>2020</v>
      </c>
      <c r="C450" s="392">
        <v>19</v>
      </c>
      <c r="D450" s="391">
        <v>678</v>
      </c>
      <c r="E450" s="391">
        <v>254</v>
      </c>
      <c r="F450" s="391">
        <v>314</v>
      </c>
      <c r="G450" s="391">
        <v>20</v>
      </c>
      <c r="H450" s="390" t="s">
        <v>78</v>
      </c>
      <c r="I450" s="360"/>
      <c r="J450" s="389"/>
      <c r="K450" s="389"/>
      <c r="L450" s="389"/>
      <c r="M450" s="389"/>
      <c r="N450" s="389"/>
      <c r="O450" s="389"/>
      <c r="P450" s="389"/>
      <c r="Q450" s="182"/>
      <c r="R450" s="182"/>
      <c r="S450" s="182"/>
      <c r="T450" s="182"/>
      <c r="U450" s="182"/>
      <c r="V450" s="182"/>
      <c r="W450" s="182"/>
      <c r="Z450" s="360"/>
      <c r="AA450" s="389"/>
      <c r="AB450" s="389"/>
      <c r="AC450" s="389"/>
      <c r="AD450" s="389"/>
      <c r="AE450" s="389"/>
      <c r="AF450" s="389"/>
      <c r="AG450" s="389"/>
    </row>
    <row r="451" spans="1:33" ht="12.6" customHeight="1" x14ac:dyDescent="0.2">
      <c r="B451" s="393">
        <v>2021</v>
      </c>
      <c r="C451" s="392">
        <v>20</v>
      </c>
      <c r="D451" s="391">
        <v>699</v>
      </c>
      <c r="E451" s="391">
        <v>255</v>
      </c>
      <c r="F451" s="391">
        <v>311</v>
      </c>
      <c r="G451" s="391">
        <v>20</v>
      </c>
      <c r="H451" s="390">
        <v>23</v>
      </c>
      <c r="I451" s="360"/>
      <c r="J451" s="389"/>
      <c r="K451" s="389"/>
      <c r="L451" s="389"/>
      <c r="M451" s="389"/>
      <c r="N451" s="389"/>
      <c r="O451" s="389"/>
      <c r="P451" s="389"/>
      <c r="Q451" s="182"/>
      <c r="R451" s="182"/>
      <c r="S451" s="182"/>
      <c r="T451" s="182"/>
      <c r="U451" s="182"/>
      <c r="V451" s="182"/>
      <c r="W451" s="182"/>
      <c r="Z451" s="360"/>
      <c r="AA451" s="389"/>
      <c r="AB451" s="389"/>
      <c r="AC451" s="389"/>
      <c r="AD451" s="389"/>
      <c r="AE451" s="389"/>
      <c r="AF451" s="389"/>
      <c r="AG451" s="389"/>
    </row>
    <row r="452" spans="1:33" ht="12.6" customHeight="1" x14ac:dyDescent="0.2">
      <c r="A452" s="403" t="s">
        <v>100</v>
      </c>
      <c r="B452" s="402">
        <v>2017</v>
      </c>
      <c r="C452" s="401">
        <v>7</v>
      </c>
      <c r="D452" s="400">
        <v>145</v>
      </c>
      <c r="E452" s="400">
        <v>12</v>
      </c>
      <c r="F452" s="400">
        <v>80</v>
      </c>
      <c r="G452" s="400" t="s">
        <v>78</v>
      </c>
      <c r="H452" s="399" t="s">
        <v>78</v>
      </c>
      <c r="I452" s="398"/>
      <c r="J452" s="389"/>
      <c r="K452" s="389"/>
      <c r="L452" s="389"/>
      <c r="M452" s="389"/>
      <c r="N452" s="389"/>
      <c r="O452" s="389"/>
      <c r="P452" s="389"/>
      <c r="Q452" s="182"/>
      <c r="R452" s="182"/>
      <c r="S452" s="182"/>
      <c r="T452" s="182"/>
      <c r="U452" s="182"/>
      <c r="V452" s="182"/>
      <c r="W452" s="182"/>
      <c r="Z452" s="398"/>
      <c r="AA452" s="389"/>
      <c r="AB452" s="389"/>
      <c r="AC452" s="389"/>
      <c r="AD452" s="389"/>
      <c r="AE452" s="389"/>
      <c r="AF452" s="389"/>
      <c r="AG452" s="389"/>
    </row>
    <row r="453" spans="1:33" ht="12.6" customHeight="1" x14ac:dyDescent="0.2">
      <c r="B453" s="397">
        <v>2018</v>
      </c>
      <c r="C453" s="392">
        <v>6</v>
      </c>
      <c r="D453" s="391">
        <v>158</v>
      </c>
      <c r="E453" s="391">
        <v>12</v>
      </c>
      <c r="F453" s="391">
        <v>53</v>
      </c>
      <c r="G453" s="391" t="s">
        <v>78</v>
      </c>
      <c r="H453" s="390" t="s">
        <v>78</v>
      </c>
      <c r="I453" s="396"/>
      <c r="J453" s="389"/>
      <c r="K453" s="389"/>
      <c r="L453" s="389"/>
      <c r="M453" s="389"/>
      <c r="N453" s="389"/>
      <c r="O453" s="389"/>
      <c r="P453" s="389"/>
      <c r="Q453" s="182"/>
      <c r="R453" s="182"/>
      <c r="S453" s="182"/>
      <c r="T453" s="182"/>
      <c r="U453" s="182"/>
      <c r="V453" s="182"/>
      <c r="W453" s="182"/>
      <c r="Z453" s="396"/>
      <c r="AA453" s="389"/>
      <c r="AB453" s="389"/>
      <c r="AC453" s="389"/>
      <c r="AD453" s="389"/>
      <c r="AE453" s="389"/>
      <c r="AF453" s="389"/>
      <c r="AG453" s="389"/>
    </row>
    <row r="454" spans="1:33" ht="12.6" customHeight="1" x14ac:dyDescent="0.2">
      <c r="B454" s="395">
        <v>2019</v>
      </c>
      <c r="C454" s="392">
        <v>5</v>
      </c>
      <c r="D454" s="391">
        <v>101</v>
      </c>
      <c r="E454" s="391">
        <v>12</v>
      </c>
      <c r="F454" s="391">
        <v>64</v>
      </c>
      <c r="G454" s="391" t="s">
        <v>78</v>
      </c>
      <c r="H454" s="390" t="s">
        <v>78</v>
      </c>
      <c r="I454" s="394"/>
      <c r="J454" s="389"/>
      <c r="K454" s="389"/>
      <c r="L454" s="389"/>
      <c r="M454" s="389"/>
      <c r="N454" s="389"/>
      <c r="O454" s="389"/>
      <c r="P454" s="389"/>
      <c r="Q454" s="182"/>
      <c r="R454" s="182"/>
      <c r="S454" s="182"/>
      <c r="T454" s="182"/>
      <c r="U454" s="182"/>
      <c r="V454" s="182"/>
      <c r="W454" s="182"/>
      <c r="Z454" s="394"/>
      <c r="AA454" s="389"/>
      <c r="AB454" s="389"/>
      <c r="AC454" s="389"/>
      <c r="AD454" s="389"/>
      <c r="AE454" s="389"/>
      <c r="AF454" s="389"/>
      <c r="AG454" s="389"/>
    </row>
    <row r="455" spans="1:33" ht="12.6" customHeight="1" x14ac:dyDescent="0.2">
      <c r="B455" s="393">
        <v>2020</v>
      </c>
      <c r="C455" s="392">
        <v>7</v>
      </c>
      <c r="D455" s="391">
        <v>139</v>
      </c>
      <c r="E455" s="391">
        <v>12</v>
      </c>
      <c r="F455" s="391">
        <v>63</v>
      </c>
      <c r="G455" s="391" t="s">
        <v>78</v>
      </c>
      <c r="H455" s="390" t="s">
        <v>78</v>
      </c>
      <c r="I455" s="360"/>
      <c r="J455" s="389"/>
      <c r="K455" s="389"/>
      <c r="L455" s="389"/>
      <c r="M455" s="389"/>
      <c r="N455" s="389"/>
      <c r="O455" s="389"/>
      <c r="P455" s="389"/>
      <c r="Q455" s="182"/>
      <c r="R455" s="182"/>
      <c r="S455" s="182"/>
      <c r="T455" s="182"/>
      <c r="U455" s="182"/>
      <c r="V455" s="182"/>
      <c r="W455" s="182"/>
      <c r="Z455" s="360"/>
      <c r="AA455" s="389"/>
      <c r="AB455" s="389"/>
      <c r="AC455" s="389"/>
      <c r="AD455" s="389"/>
      <c r="AE455" s="389"/>
      <c r="AF455" s="389"/>
      <c r="AG455" s="389"/>
    </row>
    <row r="456" spans="1:33" ht="12.6" customHeight="1" x14ac:dyDescent="0.2">
      <c r="B456" s="393">
        <v>2021</v>
      </c>
      <c r="C456" s="392">
        <v>8</v>
      </c>
      <c r="D456" s="391">
        <v>164</v>
      </c>
      <c r="E456" s="391">
        <v>12</v>
      </c>
      <c r="F456" s="391">
        <v>68</v>
      </c>
      <c r="G456" s="391" t="s">
        <v>78</v>
      </c>
      <c r="H456" s="390" t="s">
        <v>78</v>
      </c>
      <c r="I456" s="360"/>
      <c r="J456" s="389"/>
      <c r="K456" s="389"/>
      <c r="L456" s="389"/>
      <c r="M456" s="389"/>
      <c r="N456" s="389"/>
      <c r="O456" s="389"/>
      <c r="P456" s="389"/>
      <c r="Q456" s="182"/>
      <c r="R456" s="182"/>
      <c r="S456" s="182"/>
      <c r="T456" s="182"/>
      <c r="U456" s="182"/>
      <c r="V456" s="182"/>
      <c r="W456" s="182"/>
      <c r="Z456" s="360"/>
      <c r="AA456" s="389"/>
      <c r="AB456" s="389"/>
      <c r="AC456" s="389"/>
      <c r="AD456" s="389"/>
      <c r="AE456" s="389"/>
      <c r="AF456" s="389"/>
      <c r="AG456" s="389"/>
    </row>
    <row r="457" spans="1:33" ht="12.6" customHeight="1" x14ac:dyDescent="0.2">
      <c r="A457" s="403" t="s">
        <v>99</v>
      </c>
      <c r="B457" s="402">
        <v>2017</v>
      </c>
      <c r="C457" s="401">
        <v>10</v>
      </c>
      <c r="D457" s="400">
        <v>431</v>
      </c>
      <c r="E457" s="400">
        <v>175</v>
      </c>
      <c r="F457" s="400">
        <v>192</v>
      </c>
      <c r="G457" s="400" t="s">
        <v>78</v>
      </c>
      <c r="H457" s="399" t="s">
        <v>78</v>
      </c>
      <c r="I457" s="398"/>
      <c r="J457" s="389"/>
      <c r="K457" s="389"/>
      <c r="L457" s="389"/>
      <c r="M457" s="389"/>
      <c r="N457" s="389"/>
      <c r="O457" s="389"/>
      <c r="P457" s="389"/>
      <c r="Q457" s="182"/>
      <c r="R457" s="182"/>
      <c r="S457" s="182"/>
      <c r="T457" s="182"/>
      <c r="U457" s="182"/>
      <c r="V457" s="182"/>
      <c r="W457" s="182"/>
      <c r="Z457" s="398"/>
      <c r="AA457" s="389"/>
      <c r="AB457" s="389"/>
      <c r="AC457" s="389"/>
      <c r="AD457" s="389"/>
      <c r="AE457" s="389"/>
      <c r="AF457" s="389"/>
      <c r="AG457" s="389"/>
    </row>
    <row r="458" spans="1:33" ht="12.6" customHeight="1" x14ac:dyDescent="0.2">
      <c r="B458" s="397">
        <v>2018</v>
      </c>
      <c r="C458" s="392">
        <v>13</v>
      </c>
      <c r="D458" s="391">
        <v>453</v>
      </c>
      <c r="E458" s="391">
        <v>175</v>
      </c>
      <c r="F458" s="391">
        <v>200</v>
      </c>
      <c r="G458" s="391" t="s">
        <v>78</v>
      </c>
      <c r="H458" s="390" t="s">
        <v>78</v>
      </c>
      <c r="I458" s="396"/>
      <c r="J458" s="389"/>
      <c r="K458" s="389"/>
      <c r="L458" s="389"/>
      <c r="M458" s="389"/>
      <c r="N458" s="389"/>
      <c r="O458" s="389"/>
      <c r="P458" s="389"/>
      <c r="Q458" s="182"/>
      <c r="R458" s="182"/>
      <c r="S458" s="182"/>
      <c r="T458" s="182"/>
      <c r="U458" s="182"/>
      <c r="V458" s="182"/>
      <c r="W458" s="182"/>
      <c r="Z458" s="396"/>
      <c r="AA458" s="389"/>
      <c r="AB458" s="389"/>
      <c r="AC458" s="389"/>
      <c r="AD458" s="389"/>
      <c r="AE458" s="389"/>
      <c r="AF458" s="389"/>
      <c r="AG458" s="389"/>
    </row>
    <row r="459" spans="1:33" ht="12.6" customHeight="1" x14ac:dyDescent="0.2">
      <c r="B459" s="395">
        <v>2019</v>
      </c>
      <c r="C459" s="392">
        <v>41</v>
      </c>
      <c r="D459" s="391">
        <v>900</v>
      </c>
      <c r="E459" s="391">
        <v>301</v>
      </c>
      <c r="F459" s="391">
        <v>455</v>
      </c>
      <c r="G459" s="391" t="s">
        <v>78</v>
      </c>
      <c r="H459" s="390" t="s">
        <v>78</v>
      </c>
      <c r="I459" s="394"/>
      <c r="J459" s="389"/>
      <c r="K459" s="389"/>
      <c r="L459" s="389"/>
      <c r="M459" s="389"/>
      <c r="N459" s="389"/>
      <c r="O459" s="389"/>
      <c r="P459" s="389"/>
      <c r="Q459" s="182"/>
      <c r="R459" s="182"/>
      <c r="S459" s="182"/>
      <c r="T459" s="182"/>
      <c r="U459" s="182"/>
      <c r="V459" s="182"/>
      <c r="W459" s="182"/>
      <c r="Z459" s="394"/>
      <c r="AA459" s="389"/>
      <c r="AB459" s="389"/>
      <c r="AC459" s="389"/>
      <c r="AD459" s="389"/>
      <c r="AE459" s="389"/>
      <c r="AF459" s="389"/>
      <c r="AG459" s="389"/>
    </row>
    <row r="460" spans="1:33" ht="12.6" customHeight="1" x14ac:dyDescent="0.2">
      <c r="B460" s="393">
        <v>2020</v>
      </c>
      <c r="C460" s="392">
        <v>43</v>
      </c>
      <c r="D460" s="391">
        <v>887</v>
      </c>
      <c r="E460" s="391">
        <v>296</v>
      </c>
      <c r="F460" s="391">
        <v>445</v>
      </c>
      <c r="G460" s="391" t="s">
        <v>78</v>
      </c>
      <c r="H460" s="390" t="s">
        <v>78</v>
      </c>
      <c r="I460" s="360"/>
      <c r="J460" s="389"/>
      <c r="K460" s="389"/>
      <c r="L460" s="389"/>
      <c r="M460" s="389"/>
      <c r="N460" s="389"/>
      <c r="O460" s="389"/>
      <c r="P460" s="389"/>
      <c r="Q460" s="182"/>
      <c r="R460" s="182"/>
      <c r="S460" s="182"/>
      <c r="T460" s="182"/>
      <c r="U460" s="182"/>
      <c r="V460" s="182"/>
      <c r="W460" s="182"/>
      <c r="Z460" s="360"/>
      <c r="AA460" s="389"/>
      <c r="AB460" s="389"/>
      <c r="AC460" s="389"/>
      <c r="AD460" s="389"/>
      <c r="AE460" s="389"/>
      <c r="AF460" s="389"/>
      <c r="AG460" s="389"/>
    </row>
    <row r="461" spans="1:33" ht="12.6" customHeight="1" x14ac:dyDescent="0.2">
      <c r="B461" s="393">
        <v>2021</v>
      </c>
      <c r="C461" s="392">
        <v>45</v>
      </c>
      <c r="D461" s="391">
        <v>913</v>
      </c>
      <c r="E461" s="391">
        <v>303</v>
      </c>
      <c r="F461" s="391">
        <v>461</v>
      </c>
      <c r="G461" s="391" t="s">
        <v>78</v>
      </c>
      <c r="H461" s="390" t="s">
        <v>78</v>
      </c>
      <c r="I461" s="360"/>
      <c r="J461" s="389"/>
      <c r="K461" s="389"/>
      <c r="L461" s="389"/>
      <c r="M461" s="389"/>
      <c r="N461" s="389"/>
      <c r="O461" s="389"/>
      <c r="P461" s="389"/>
      <c r="Q461" s="182"/>
      <c r="R461" s="182"/>
      <c r="S461" s="182"/>
      <c r="T461" s="182"/>
      <c r="U461" s="182"/>
      <c r="V461" s="182"/>
      <c r="W461" s="182"/>
      <c r="Z461" s="360"/>
      <c r="AA461" s="389"/>
      <c r="AB461" s="389"/>
      <c r="AC461" s="389"/>
      <c r="AD461" s="389"/>
      <c r="AE461" s="389"/>
      <c r="AF461" s="389"/>
      <c r="AG461" s="389"/>
    </row>
    <row r="462" spans="1:33" ht="12.6" customHeight="1" x14ac:dyDescent="0.2">
      <c r="A462" s="403" t="s">
        <v>98</v>
      </c>
      <c r="B462" s="402">
        <v>2017</v>
      </c>
      <c r="C462" s="401">
        <v>31</v>
      </c>
      <c r="D462" s="400">
        <v>818</v>
      </c>
      <c r="E462" s="400">
        <v>287</v>
      </c>
      <c r="F462" s="400">
        <v>322</v>
      </c>
      <c r="G462" s="400">
        <v>4</v>
      </c>
      <c r="H462" s="399" t="s">
        <v>78</v>
      </c>
      <c r="I462" s="398"/>
      <c r="J462" s="389"/>
      <c r="K462" s="389"/>
      <c r="L462" s="389"/>
      <c r="M462" s="389"/>
      <c r="N462" s="389"/>
      <c r="O462" s="389"/>
      <c r="P462" s="389"/>
      <c r="Q462" s="182"/>
      <c r="R462" s="182"/>
      <c r="S462" s="182"/>
      <c r="T462" s="182"/>
      <c r="U462" s="182"/>
      <c r="V462" s="182"/>
      <c r="W462" s="182"/>
      <c r="Z462" s="398"/>
      <c r="AA462" s="389"/>
      <c r="AB462" s="389"/>
      <c r="AC462" s="389"/>
      <c r="AD462" s="389"/>
      <c r="AE462" s="389"/>
      <c r="AF462" s="389"/>
      <c r="AG462" s="389"/>
    </row>
    <row r="463" spans="1:33" ht="12.6" customHeight="1" x14ac:dyDescent="0.2">
      <c r="B463" s="397">
        <v>2018</v>
      </c>
      <c r="C463" s="392">
        <v>28</v>
      </c>
      <c r="D463" s="391">
        <v>846</v>
      </c>
      <c r="E463" s="391">
        <v>287</v>
      </c>
      <c r="F463" s="391">
        <v>333</v>
      </c>
      <c r="G463" s="391" t="s">
        <v>78</v>
      </c>
      <c r="H463" s="390" t="s">
        <v>78</v>
      </c>
      <c r="I463" s="396"/>
      <c r="J463" s="389"/>
      <c r="K463" s="389"/>
      <c r="L463" s="389"/>
      <c r="M463" s="389"/>
      <c r="N463" s="389"/>
      <c r="O463" s="389"/>
      <c r="P463" s="389"/>
      <c r="Q463" s="182"/>
      <c r="R463" s="182"/>
      <c r="S463" s="182"/>
      <c r="T463" s="182"/>
      <c r="U463" s="182"/>
      <c r="V463" s="182"/>
      <c r="W463" s="182"/>
      <c r="Z463" s="396"/>
      <c r="AA463" s="389"/>
      <c r="AB463" s="389"/>
      <c r="AC463" s="389"/>
      <c r="AD463" s="389"/>
      <c r="AE463" s="389"/>
      <c r="AF463" s="389"/>
      <c r="AG463" s="389"/>
    </row>
    <row r="464" spans="1:33" ht="12.6" customHeight="1" x14ac:dyDescent="0.2">
      <c r="B464" s="395">
        <v>2019</v>
      </c>
      <c r="C464" s="392">
        <v>17</v>
      </c>
      <c r="D464" s="391">
        <v>705</v>
      </c>
      <c r="E464" s="391">
        <v>281</v>
      </c>
      <c r="F464" s="391">
        <v>261</v>
      </c>
      <c r="G464" s="391" t="s">
        <v>78</v>
      </c>
      <c r="H464" s="390" t="s">
        <v>78</v>
      </c>
      <c r="I464" s="394"/>
      <c r="J464" s="389"/>
      <c r="K464" s="389"/>
      <c r="L464" s="389"/>
      <c r="M464" s="389"/>
      <c r="N464" s="389"/>
      <c r="O464" s="389"/>
      <c r="P464" s="389"/>
      <c r="Q464" s="182"/>
      <c r="R464" s="182"/>
      <c r="S464" s="182"/>
      <c r="T464" s="182"/>
      <c r="U464" s="182"/>
      <c r="V464" s="182"/>
      <c r="W464" s="182"/>
      <c r="Z464" s="394"/>
      <c r="AA464" s="389"/>
      <c r="AB464" s="389"/>
      <c r="AC464" s="389"/>
      <c r="AD464" s="389"/>
      <c r="AE464" s="389"/>
      <c r="AF464" s="389"/>
      <c r="AG464" s="389"/>
    </row>
    <row r="465" spans="1:33" ht="12.6" customHeight="1" x14ac:dyDescent="0.2">
      <c r="B465" s="393">
        <v>2020</v>
      </c>
      <c r="C465" s="392">
        <v>17</v>
      </c>
      <c r="D465" s="391">
        <v>700</v>
      </c>
      <c r="E465" s="391">
        <v>281</v>
      </c>
      <c r="F465" s="391">
        <v>258</v>
      </c>
      <c r="G465" s="391" t="s">
        <v>78</v>
      </c>
      <c r="H465" s="390" t="s">
        <v>78</v>
      </c>
      <c r="I465" s="360"/>
      <c r="J465" s="389"/>
      <c r="K465" s="389"/>
      <c r="L465" s="389"/>
      <c r="M465" s="389"/>
      <c r="N465" s="389"/>
      <c r="O465" s="389"/>
      <c r="P465" s="389"/>
      <c r="Q465" s="182"/>
      <c r="R465" s="182"/>
      <c r="S465" s="182"/>
      <c r="T465" s="182"/>
      <c r="U465" s="182"/>
      <c r="V465" s="182"/>
      <c r="W465" s="182"/>
      <c r="Z465" s="360"/>
      <c r="AA465" s="389"/>
      <c r="AB465" s="389"/>
      <c r="AC465" s="389"/>
      <c r="AD465" s="389"/>
      <c r="AE465" s="389"/>
      <c r="AF465" s="389"/>
      <c r="AG465" s="389"/>
    </row>
    <row r="466" spans="1:33" ht="12.6" customHeight="1" x14ac:dyDescent="0.2">
      <c r="B466" s="393">
        <v>2021</v>
      </c>
      <c r="C466" s="392">
        <v>16</v>
      </c>
      <c r="D466" s="391">
        <v>687</v>
      </c>
      <c r="E466" s="391">
        <v>281</v>
      </c>
      <c r="F466" s="391">
        <v>240</v>
      </c>
      <c r="G466" s="391" t="s">
        <v>78</v>
      </c>
      <c r="H466" s="390" t="s">
        <v>78</v>
      </c>
      <c r="I466" s="360"/>
      <c r="J466" s="389"/>
      <c r="K466" s="389"/>
      <c r="L466" s="389"/>
      <c r="M466" s="389"/>
      <c r="N466" s="389"/>
      <c r="O466" s="389"/>
      <c r="P466" s="389"/>
      <c r="Q466" s="182"/>
      <c r="R466" s="182"/>
      <c r="S466" s="182"/>
      <c r="T466" s="182"/>
      <c r="U466" s="182"/>
      <c r="V466" s="182"/>
      <c r="W466" s="182"/>
      <c r="Z466" s="360"/>
      <c r="AA466" s="389"/>
      <c r="AB466" s="389"/>
      <c r="AC466" s="389"/>
      <c r="AD466" s="389"/>
      <c r="AE466" s="389"/>
      <c r="AF466" s="389"/>
      <c r="AG466" s="389"/>
    </row>
    <row r="467" spans="1:33" ht="16.2" customHeight="1" x14ac:dyDescent="0.2">
      <c r="A467" s="596" t="s">
        <v>96</v>
      </c>
      <c r="B467" s="360"/>
      <c r="C467" s="389"/>
      <c r="D467" s="389"/>
      <c r="E467" s="389"/>
      <c r="F467" s="389"/>
      <c r="G467" s="389"/>
      <c r="H467" s="389"/>
      <c r="I467" s="360"/>
      <c r="J467" s="389"/>
      <c r="K467" s="389"/>
      <c r="L467" s="389"/>
      <c r="M467" s="389"/>
      <c r="N467" s="389"/>
      <c r="O467" s="389"/>
      <c r="P467" s="389"/>
      <c r="Q467" s="182"/>
      <c r="R467" s="182"/>
      <c r="S467" s="182"/>
      <c r="T467" s="182"/>
      <c r="U467" s="182"/>
      <c r="V467" s="182"/>
      <c r="W467" s="182"/>
      <c r="Z467" s="360"/>
      <c r="AA467" s="389"/>
      <c r="AB467" s="389"/>
      <c r="AC467" s="389"/>
      <c r="AD467" s="389"/>
      <c r="AE467" s="389"/>
      <c r="AF467" s="389"/>
      <c r="AG467" s="389"/>
    </row>
    <row r="468" spans="1:33" ht="15.6" customHeight="1" x14ac:dyDescent="0.2">
      <c r="A468" s="597" t="s">
        <v>95</v>
      </c>
      <c r="B468" s="360"/>
      <c r="C468" s="389"/>
      <c r="D468" s="389"/>
      <c r="E468" s="389"/>
      <c r="F468" s="389"/>
      <c r="G468" s="389"/>
      <c r="H468" s="389"/>
      <c r="I468" s="360"/>
      <c r="J468" s="389"/>
      <c r="K468" s="389"/>
      <c r="L468" s="389"/>
      <c r="M468" s="389"/>
      <c r="N468" s="389"/>
      <c r="O468" s="389"/>
      <c r="P468" s="389"/>
      <c r="Q468" s="182"/>
      <c r="R468" s="182"/>
      <c r="S468" s="182"/>
      <c r="T468" s="182"/>
      <c r="U468" s="182"/>
      <c r="V468" s="182"/>
      <c r="W468" s="182"/>
      <c r="Z468" s="360"/>
      <c r="AA468" s="389"/>
      <c r="AB468" s="389"/>
      <c r="AC468" s="389"/>
      <c r="AD468" s="389"/>
      <c r="AE468" s="389"/>
      <c r="AF468" s="389"/>
      <c r="AG468" s="389"/>
    </row>
    <row r="469" spans="1:33" s="387" customFormat="1" ht="17.25" customHeight="1" x14ac:dyDescent="0.25">
      <c r="A469" s="385" t="s">
        <v>94</v>
      </c>
      <c r="B469" s="385"/>
      <c r="C469" s="385"/>
      <c r="D469" s="385"/>
      <c r="E469" s="385"/>
      <c r="F469" s="385"/>
      <c r="G469" s="385"/>
      <c r="H469" s="183" t="s">
        <v>93</v>
      </c>
      <c r="I469" s="388"/>
    </row>
    <row r="470" spans="1:33" s="382" customFormat="1" ht="15" customHeight="1" x14ac:dyDescent="0.25">
      <c r="A470" s="386"/>
      <c r="B470" s="385"/>
      <c r="I470" s="384"/>
      <c r="J470" s="383"/>
      <c r="K470" s="383"/>
      <c r="L470" s="383"/>
      <c r="M470" s="383"/>
      <c r="N470" s="383"/>
      <c r="O470" s="383"/>
      <c r="P470" s="383"/>
    </row>
    <row r="473" spans="1:33" ht="12.6" customHeight="1" x14ac:dyDescent="0.2">
      <c r="A473" s="381"/>
      <c r="B473" s="358"/>
      <c r="C473" s="358"/>
      <c r="D473" s="358"/>
      <c r="E473" s="358"/>
      <c r="F473" s="358"/>
      <c r="G473" s="358"/>
      <c r="H473" s="358"/>
      <c r="I473" s="358"/>
    </row>
    <row r="474" spans="1:33" ht="12.6" customHeight="1" x14ac:dyDescent="0.2">
      <c r="A474" s="359"/>
      <c r="B474" s="358"/>
      <c r="C474" s="358"/>
      <c r="D474" s="358"/>
      <c r="E474" s="358"/>
      <c r="F474" s="358"/>
      <c r="G474" s="358"/>
      <c r="H474" s="358"/>
      <c r="I474" s="358"/>
    </row>
    <row r="475" spans="1:33" ht="12.6" customHeight="1" outlineLevel="1" x14ac:dyDescent="0.2">
      <c r="A475" s="359" t="s">
        <v>32</v>
      </c>
      <c r="B475" s="358"/>
      <c r="C475" s="358"/>
      <c r="D475" s="358"/>
      <c r="E475" s="358"/>
      <c r="F475" s="358"/>
      <c r="G475" s="358"/>
      <c r="H475" s="358"/>
      <c r="I475" s="358"/>
    </row>
    <row r="476" spans="1:33" s="115" customFormat="1" ht="12.6" customHeight="1" outlineLevel="1" x14ac:dyDescent="0.2">
      <c r="A476" s="359" t="s">
        <v>33</v>
      </c>
      <c r="B476" s="366">
        <v>2001</v>
      </c>
      <c r="C476" s="358">
        <f t="shared" ref="C476:H480" si="0">MIN(C17,C67,C107,C157,C202,C262,C337,C407)</f>
        <v>107</v>
      </c>
      <c r="D476" s="358">
        <f t="shared" si="0"/>
        <v>5660</v>
      </c>
      <c r="E476" s="358">
        <f t="shared" si="0"/>
        <v>1922</v>
      </c>
      <c r="F476" s="358">
        <f t="shared" si="0"/>
        <v>1836</v>
      </c>
      <c r="G476" s="358">
        <f t="shared" si="0"/>
        <v>16</v>
      </c>
      <c r="H476" s="358">
        <f t="shared" si="0"/>
        <v>0</v>
      </c>
      <c r="I476" s="366"/>
      <c r="Z476" s="380"/>
    </row>
    <row r="477" spans="1:33" s="115" customFormat="1" ht="12.6" customHeight="1" outlineLevel="1" x14ac:dyDescent="0.2">
      <c r="A477" s="359" t="s">
        <v>33</v>
      </c>
      <c r="B477" s="375">
        <v>2002</v>
      </c>
      <c r="C477" s="358">
        <f t="shared" si="0"/>
        <v>108</v>
      </c>
      <c r="D477" s="358">
        <f t="shared" si="0"/>
        <v>5553</v>
      </c>
      <c r="E477" s="358">
        <f t="shared" si="0"/>
        <v>1953</v>
      </c>
      <c r="F477" s="358">
        <f t="shared" si="0"/>
        <v>1753</v>
      </c>
      <c r="G477" s="358">
        <f t="shared" si="0"/>
        <v>15</v>
      </c>
      <c r="H477" s="358">
        <f t="shared" si="0"/>
        <v>0</v>
      </c>
      <c r="I477" s="375"/>
      <c r="Z477" s="379"/>
    </row>
    <row r="478" spans="1:33" s="115" customFormat="1" ht="12.6" customHeight="1" outlineLevel="1" x14ac:dyDescent="0.2">
      <c r="A478" s="359" t="s">
        <v>33</v>
      </c>
      <c r="B478" s="373">
        <v>2003</v>
      </c>
      <c r="C478" s="358">
        <f t="shared" si="0"/>
        <v>107</v>
      </c>
      <c r="D478" s="358">
        <f t="shared" si="0"/>
        <v>5702</v>
      </c>
      <c r="E478" s="358">
        <f t="shared" si="0"/>
        <v>2118</v>
      </c>
      <c r="F478" s="358">
        <f t="shared" si="0"/>
        <v>1844</v>
      </c>
      <c r="G478" s="358">
        <f t="shared" si="0"/>
        <v>12</v>
      </c>
      <c r="H478" s="358">
        <f t="shared" si="0"/>
        <v>0</v>
      </c>
      <c r="I478" s="373"/>
      <c r="Z478" s="378"/>
    </row>
    <row r="479" spans="1:33" s="115" customFormat="1" ht="12.6" customHeight="1" outlineLevel="1" x14ac:dyDescent="0.2">
      <c r="A479" s="359" t="s">
        <v>33</v>
      </c>
      <c r="B479" s="361">
        <v>2004</v>
      </c>
      <c r="C479" s="358">
        <f t="shared" si="0"/>
        <v>116</v>
      </c>
      <c r="D479" s="358">
        <f t="shared" si="0"/>
        <v>5717</v>
      </c>
      <c r="E479" s="358">
        <f t="shared" si="0"/>
        <v>1982</v>
      </c>
      <c r="F479" s="358">
        <f t="shared" si="0"/>
        <v>1776</v>
      </c>
      <c r="G479" s="358">
        <f t="shared" si="0"/>
        <v>7</v>
      </c>
      <c r="H479" s="358">
        <f t="shared" si="0"/>
        <v>5</v>
      </c>
      <c r="I479" s="361"/>
      <c r="Z479" s="377"/>
    </row>
    <row r="480" spans="1:33" s="115" customFormat="1" ht="12.6" customHeight="1" outlineLevel="1" x14ac:dyDescent="0.2">
      <c r="A480" s="359" t="s">
        <v>33</v>
      </c>
      <c r="B480" s="361">
        <v>2005</v>
      </c>
      <c r="C480" s="358">
        <f t="shared" si="0"/>
        <v>120</v>
      </c>
      <c r="D480" s="358">
        <f t="shared" si="0"/>
        <v>5726</v>
      </c>
      <c r="E480" s="358">
        <f t="shared" si="0"/>
        <v>1965</v>
      </c>
      <c r="F480" s="358">
        <f t="shared" si="0"/>
        <v>1659</v>
      </c>
      <c r="G480" s="358">
        <f t="shared" si="0"/>
        <v>28</v>
      </c>
      <c r="H480" s="358">
        <f t="shared" si="0"/>
        <v>92</v>
      </c>
      <c r="I480" s="361"/>
      <c r="Z480" s="377"/>
    </row>
    <row r="481" spans="1:26" s="127" customFormat="1" ht="12.6" customHeight="1" outlineLevel="1" x14ac:dyDescent="0.2">
      <c r="A481" s="359" t="s">
        <v>34</v>
      </c>
      <c r="B481" s="366">
        <v>2001</v>
      </c>
      <c r="C481" s="358">
        <f t="shared" ref="C481:H485" si="1">MAX(C17,C67,C107,C157,C202,C262,C337,C407)</f>
        <v>250</v>
      </c>
      <c r="D481" s="358">
        <f t="shared" si="1"/>
        <v>9196</v>
      </c>
      <c r="E481" s="358">
        <f t="shared" si="1"/>
        <v>2857</v>
      </c>
      <c r="F481" s="358">
        <f t="shared" si="1"/>
        <v>5723</v>
      </c>
      <c r="G481" s="358">
        <f t="shared" si="1"/>
        <v>189</v>
      </c>
      <c r="H481" s="358">
        <f t="shared" si="1"/>
        <v>0</v>
      </c>
      <c r="I481" s="366"/>
      <c r="Z481" s="376"/>
    </row>
    <row r="482" spans="1:26" s="127" customFormat="1" ht="12.6" customHeight="1" outlineLevel="1" x14ac:dyDescent="0.2">
      <c r="A482" s="359" t="s">
        <v>34</v>
      </c>
      <c r="B482" s="375">
        <v>2002</v>
      </c>
      <c r="C482" s="358">
        <f t="shared" si="1"/>
        <v>261</v>
      </c>
      <c r="D482" s="358">
        <f t="shared" si="1"/>
        <v>8985</v>
      </c>
      <c r="E482" s="358">
        <f t="shared" si="1"/>
        <v>2900</v>
      </c>
      <c r="F482" s="358">
        <f t="shared" si="1"/>
        <v>5053</v>
      </c>
      <c r="G482" s="358">
        <f t="shared" si="1"/>
        <v>164</v>
      </c>
      <c r="H482" s="358">
        <f t="shared" si="1"/>
        <v>0</v>
      </c>
      <c r="I482" s="375"/>
      <c r="Z482" s="374"/>
    </row>
    <row r="483" spans="1:26" s="127" customFormat="1" ht="12.6" customHeight="1" outlineLevel="1" x14ac:dyDescent="0.2">
      <c r="A483" s="359" t="s">
        <v>34</v>
      </c>
      <c r="B483" s="373">
        <v>2003</v>
      </c>
      <c r="C483" s="358">
        <f t="shared" si="1"/>
        <v>233</v>
      </c>
      <c r="D483" s="358">
        <f t="shared" si="1"/>
        <v>7963</v>
      </c>
      <c r="E483" s="358">
        <f t="shared" si="1"/>
        <v>3069</v>
      </c>
      <c r="F483" s="358">
        <f t="shared" si="1"/>
        <v>4371</v>
      </c>
      <c r="G483" s="358">
        <f t="shared" si="1"/>
        <v>176</v>
      </c>
      <c r="H483" s="358">
        <f t="shared" si="1"/>
        <v>0</v>
      </c>
      <c r="I483" s="373"/>
      <c r="Z483" s="372"/>
    </row>
    <row r="484" spans="1:26" s="127" customFormat="1" ht="12.6" customHeight="1" outlineLevel="1" x14ac:dyDescent="0.2">
      <c r="A484" s="359" t="s">
        <v>34</v>
      </c>
      <c r="B484" s="361">
        <v>2004</v>
      </c>
      <c r="C484" s="358">
        <f t="shared" si="1"/>
        <v>222</v>
      </c>
      <c r="D484" s="358">
        <f t="shared" si="1"/>
        <v>7700</v>
      </c>
      <c r="E484" s="358">
        <f t="shared" si="1"/>
        <v>2893</v>
      </c>
      <c r="F484" s="358">
        <f t="shared" si="1"/>
        <v>4276</v>
      </c>
      <c r="G484" s="358">
        <f t="shared" si="1"/>
        <v>128</v>
      </c>
      <c r="H484" s="358">
        <f t="shared" si="1"/>
        <v>353</v>
      </c>
      <c r="I484" s="361"/>
      <c r="Z484" s="371"/>
    </row>
    <row r="485" spans="1:26" s="127" customFormat="1" ht="12.6" customHeight="1" outlineLevel="1" x14ac:dyDescent="0.2">
      <c r="A485" s="359" t="s">
        <v>34</v>
      </c>
      <c r="B485" s="361">
        <v>2005</v>
      </c>
      <c r="C485" s="358">
        <f t="shared" si="1"/>
        <v>233</v>
      </c>
      <c r="D485" s="358">
        <f t="shared" si="1"/>
        <v>7806</v>
      </c>
      <c r="E485" s="358">
        <f t="shared" si="1"/>
        <v>3070</v>
      </c>
      <c r="F485" s="358">
        <f t="shared" si="1"/>
        <v>4167</v>
      </c>
      <c r="G485" s="358">
        <f t="shared" si="1"/>
        <v>103</v>
      </c>
      <c r="H485" s="358">
        <f t="shared" si="1"/>
        <v>455</v>
      </c>
      <c r="I485" s="361"/>
      <c r="Z485" s="371"/>
    </row>
    <row r="486" spans="1:26" ht="12.6" customHeight="1" outlineLevel="1" x14ac:dyDescent="0.2">
      <c r="A486" s="359"/>
      <c r="B486" s="358"/>
      <c r="C486" s="358"/>
      <c r="D486" s="358"/>
      <c r="E486" s="358"/>
      <c r="F486" s="358"/>
      <c r="G486" s="358"/>
      <c r="H486" s="358"/>
      <c r="I486" s="358"/>
    </row>
    <row r="487" spans="1:26" ht="12.6" customHeight="1" outlineLevel="1" x14ac:dyDescent="0.2">
      <c r="A487" s="359" t="s">
        <v>92</v>
      </c>
      <c r="B487" s="358"/>
      <c r="C487" s="358"/>
      <c r="D487" s="358"/>
      <c r="E487" s="358"/>
      <c r="F487" s="358"/>
      <c r="G487" s="358"/>
      <c r="H487" s="358"/>
      <c r="I487" s="358"/>
    </row>
    <row r="488" spans="1:26" s="369" customFormat="1" ht="12.6" customHeight="1" outlineLevel="1" x14ac:dyDescent="0.2">
      <c r="A488" s="359" t="s">
        <v>33</v>
      </c>
      <c r="B488" s="366">
        <v>2001</v>
      </c>
      <c r="C488" s="358">
        <f t="shared" ref="C488:H492" si="2">MIN(C22,C27,C32,C37,C42,C47,C52,C57,C72,C77,C82,C87,C92,C97,C102,C112,C117,C122,C127,C132,C137,C142,C147,C152,C162,C167,C172,C177,C182,C187)</f>
        <v>6</v>
      </c>
      <c r="D488" s="358">
        <f t="shared" si="2"/>
        <v>152</v>
      </c>
      <c r="E488" s="358">
        <f t="shared" si="2"/>
        <v>37</v>
      </c>
      <c r="F488" s="358">
        <f t="shared" si="2"/>
        <v>44</v>
      </c>
      <c r="G488" s="358">
        <f t="shared" si="2"/>
        <v>1</v>
      </c>
      <c r="H488" s="358">
        <f t="shared" si="2"/>
        <v>0</v>
      </c>
      <c r="I488" s="366"/>
      <c r="Z488" s="370"/>
    </row>
    <row r="489" spans="1:26" s="369" customFormat="1" ht="12.6" customHeight="1" outlineLevel="1" x14ac:dyDescent="0.2">
      <c r="A489" s="359"/>
      <c r="B489" s="366">
        <v>2002</v>
      </c>
      <c r="C489" s="358">
        <f t="shared" si="2"/>
        <v>6</v>
      </c>
      <c r="D489" s="358">
        <f t="shared" si="2"/>
        <v>159</v>
      </c>
      <c r="E489" s="358">
        <f t="shared" si="2"/>
        <v>37</v>
      </c>
      <c r="F489" s="358">
        <f t="shared" si="2"/>
        <v>44</v>
      </c>
      <c r="G489" s="358">
        <f t="shared" si="2"/>
        <v>1</v>
      </c>
      <c r="H489" s="358">
        <f t="shared" si="2"/>
        <v>0</v>
      </c>
      <c r="I489" s="366"/>
      <c r="Z489" s="370"/>
    </row>
    <row r="490" spans="1:26" s="369" customFormat="1" ht="12.6" customHeight="1" outlineLevel="1" x14ac:dyDescent="0.2">
      <c r="A490" s="359"/>
      <c r="B490" s="366">
        <v>2003</v>
      </c>
      <c r="C490" s="358">
        <f t="shared" si="2"/>
        <v>6</v>
      </c>
      <c r="D490" s="358">
        <f t="shared" si="2"/>
        <v>158</v>
      </c>
      <c r="E490" s="358">
        <f t="shared" si="2"/>
        <v>37</v>
      </c>
      <c r="F490" s="358">
        <f t="shared" si="2"/>
        <v>44</v>
      </c>
      <c r="G490" s="358">
        <f t="shared" si="2"/>
        <v>0</v>
      </c>
      <c r="H490" s="358">
        <f t="shared" si="2"/>
        <v>0</v>
      </c>
      <c r="I490" s="366"/>
      <c r="Z490" s="370"/>
    </row>
    <row r="491" spans="1:26" s="369" customFormat="1" ht="12.6" customHeight="1" outlineLevel="1" x14ac:dyDescent="0.2">
      <c r="A491" s="359"/>
      <c r="B491" s="366">
        <v>2004</v>
      </c>
      <c r="C491" s="358">
        <f t="shared" si="2"/>
        <v>6</v>
      </c>
      <c r="D491" s="358">
        <f t="shared" si="2"/>
        <v>150</v>
      </c>
      <c r="E491" s="358">
        <f t="shared" si="2"/>
        <v>37</v>
      </c>
      <c r="F491" s="358">
        <f t="shared" si="2"/>
        <v>45</v>
      </c>
      <c r="G491" s="358">
        <f t="shared" si="2"/>
        <v>1</v>
      </c>
      <c r="H491" s="358">
        <f t="shared" si="2"/>
        <v>5</v>
      </c>
      <c r="I491" s="366"/>
      <c r="Z491" s="370"/>
    </row>
    <row r="492" spans="1:26" s="369" customFormat="1" ht="12.6" customHeight="1" outlineLevel="1" x14ac:dyDescent="0.2">
      <c r="A492" s="359"/>
      <c r="B492" s="366">
        <v>2005</v>
      </c>
      <c r="C492" s="358">
        <f t="shared" si="2"/>
        <v>6</v>
      </c>
      <c r="D492" s="358">
        <f t="shared" si="2"/>
        <v>154</v>
      </c>
      <c r="E492" s="358">
        <f t="shared" si="2"/>
        <v>37</v>
      </c>
      <c r="F492" s="358">
        <f t="shared" si="2"/>
        <v>16</v>
      </c>
      <c r="G492" s="358">
        <f t="shared" si="2"/>
        <v>2</v>
      </c>
      <c r="H492" s="358">
        <f t="shared" si="2"/>
        <v>10</v>
      </c>
      <c r="I492" s="366"/>
      <c r="Z492" s="370"/>
    </row>
    <row r="493" spans="1:26" s="369" customFormat="1" ht="12.6" customHeight="1" outlineLevel="1" x14ac:dyDescent="0.2">
      <c r="A493" s="359" t="s">
        <v>33</v>
      </c>
      <c r="B493" s="366">
        <v>2001</v>
      </c>
      <c r="C493" s="358">
        <f t="shared" ref="C493:H497" si="3">MIN(C192,C207,C212,C217,C222,C227,C232,C237,C242,C247,C252,C257,C267,C272,C277,C282,C287,C292,C297,C302,C307,C312,C317,C322,C327,C342,C347,C352,C357,C362)</f>
        <v>3</v>
      </c>
      <c r="D493" s="358">
        <f t="shared" si="3"/>
        <v>146</v>
      </c>
      <c r="E493" s="358">
        <f t="shared" si="3"/>
        <v>25</v>
      </c>
      <c r="F493" s="358">
        <f t="shared" si="3"/>
        <v>33</v>
      </c>
      <c r="G493" s="358">
        <f t="shared" si="3"/>
        <v>1</v>
      </c>
      <c r="H493" s="358">
        <f t="shared" si="3"/>
        <v>0</v>
      </c>
      <c r="I493" s="366"/>
      <c r="Z493" s="370"/>
    </row>
    <row r="494" spans="1:26" s="369" customFormat="1" ht="12.6" customHeight="1" outlineLevel="1" x14ac:dyDescent="0.2">
      <c r="A494" s="359"/>
      <c r="B494" s="366">
        <v>2002</v>
      </c>
      <c r="C494" s="358">
        <f t="shared" si="3"/>
        <v>4</v>
      </c>
      <c r="D494" s="358">
        <f t="shared" si="3"/>
        <v>147</v>
      </c>
      <c r="E494" s="358">
        <f t="shared" si="3"/>
        <v>21</v>
      </c>
      <c r="F494" s="358">
        <f t="shared" si="3"/>
        <v>34</v>
      </c>
      <c r="G494" s="358">
        <f t="shared" si="3"/>
        <v>1</v>
      </c>
      <c r="H494" s="358">
        <f t="shared" si="3"/>
        <v>0</v>
      </c>
      <c r="I494" s="366"/>
      <c r="Z494" s="370"/>
    </row>
    <row r="495" spans="1:26" s="369" customFormat="1" ht="12.6" customHeight="1" outlineLevel="1" x14ac:dyDescent="0.2">
      <c r="A495" s="359"/>
      <c r="B495" s="366">
        <v>2003</v>
      </c>
      <c r="C495" s="358">
        <f t="shared" si="3"/>
        <v>3</v>
      </c>
      <c r="D495" s="358">
        <f t="shared" si="3"/>
        <v>123</v>
      </c>
      <c r="E495" s="358">
        <f t="shared" si="3"/>
        <v>1</v>
      </c>
      <c r="F495" s="358">
        <f t="shared" si="3"/>
        <v>11</v>
      </c>
      <c r="G495" s="358">
        <f t="shared" si="3"/>
        <v>1</v>
      </c>
      <c r="H495" s="358">
        <f t="shared" si="3"/>
        <v>0</v>
      </c>
      <c r="I495" s="366"/>
      <c r="Z495" s="370"/>
    </row>
    <row r="496" spans="1:26" s="369" customFormat="1" ht="12.6" customHeight="1" outlineLevel="1" x14ac:dyDescent="0.2">
      <c r="A496" s="359"/>
      <c r="B496" s="366">
        <v>2004</v>
      </c>
      <c r="C496" s="358">
        <f t="shared" si="3"/>
        <v>3</v>
      </c>
      <c r="D496" s="358">
        <f t="shared" si="3"/>
        <v>122</v>
      </c>
      <c r="E496" s="358">
        <f t="shared" si="3"/>
        <v>1</v>
      </c>
      <c r="F496" s="358">
        <f t="shared" si="3"/>
        <v>10</v>
      </c>
      <c r="G496" s="358">
        <f t="shared" si="3"/>
        <v>1</v>
      </c>
      <c r="H496" s="358">
        <f t="shared" si="3"/>
        <v>12</v>
      </c>
      <c r="I496" s="366"/>
      <c r="Z496" s="370"/>
    </row>
    <row r="497" spans="1:26" s="369" customFormat="1" ht="12.6" customHeight="1" outlineLevel="1" x14ac:dyDescent="0.2">
      <c r="A497" s="359"/>
      <c r="B497" s="366">
        <v>2005</v>
      </c>
      <c r="C497" s="358">
        <f t="shared" si="3"/>
        <v>3</v>
      </c>
      <c r="D497" s="358">
        <f t="shared" si="3"/>
        <v>124</v>
      </c>
      <c r="E497" s="358">
        <f t="shared" si="3"/>
        <v>1</v>
      </c>
      <c r="F497" s="358">
        <f t="shared" si="3"/>
        <v>10</v>
      </c>
      <c r="G497" s="358">
        <f t="shared" si="3"/>
        <v>14</v>
      </c>
      <c r="H497" s="358">
        <f t="shared" si="3"/>
        <v>15</v>
      </c>
      <c r="I497" s="366"/>
      <c r="Z497" s="370"/>
    </row>
    <row r="498" spans="1:26" s="369" customFormat="1" ht="12.6" customHeight="1" outlineLevel="1" x14ac:dyDescent="0.2">
      <c r="A498" s="359" t="s">
        <v>33</v>
      </c>
      <c r="B498" s="366">
        <v>2001</v>
      </c>
      <c r="C498" s="358">
        <f t="shared" ref="C498:H502" si="4">MIN(C367,C372,C377,C382,C387,C392,C397,C402,C412,C417,C422,C427,C432,C437,C442,C447,C452,C457,C462)</f>
        <v>5</v>
      </c>
      <c r="D498" s="358">
        <f t="shared" si="4"/>
        <v>145</v>
      </c>
      <c r="E498" s="358">
        <f t="shared" si="4"/>
        <v>12</v>
      </c>
      <c r="F498" s="358">
        <f t="shared" si="4"/>
        <v>40</v>
      </c>
      <c r="G498" s="358">
        <f t="shared" si="4"/>
        <v>1</v>
      </c>
      <c r="H498" s="358">
        <f t="shared" si="4"/>
        <v>0</v>
      </c>
      <c r="I498" s="366"/>
      <c r="Z498" s="370"/>
    </row>
    <row r="499" spans="1:26" s="369" customFormat="1" ht="12.6" customHeight="1" outlineLevel="1" x14ac:dyDescent="0.2">
      <c r="A499" s="359"/>
      <c r="B499" s="366">
        <v>2002</v>
      </c>
      <c r="C499" s="358">
        <f t="shared" si="4"/>
        <v>4</v>
      </c>
      <c r="D499" s="358">
        <f t="shared" si="4"/>
        <v>158</v>
      </c>
      <c r="E499" s="358">
        <f t="shared" si="4"/>
        <v>12</v>
      </c>
      <c r="F499" s="358">
        <f t="shared" si="4"/>
        <v>15</v>
      </c>
      <c r="G499" s="358">
        <f t="shared" si="4"/>
        <v>1</v>
      </c>
      <c r="H499" s="358">
        <f t="shared" si="4"/>
        <v>0</v>
      </c>
      <c r="I499" s="366"/>
      <c r="Z499" s="370"/>
    </row>
    <row r="500" spans="1:26" s="369" customFormat="1" ht="12.6" customHeight="1" outlineLevel="1" x14ac:dyDescent="0.2">
      <c r="A500" s="359"/>
      <c r="B500" s="366">
        <v>2003</v>
      </c>
      <c r="C500" s="358">
        <f t="shared" si="4"/>
        <v>3</v>
      </c>
      <c r="D500" s="358">
        <f t="shared" si="4"/>
        <v>79</v>
      </c>
      <c r="E500" s="358">
        <f t="shared" si="4"/>
        <v>12</v>
      </c>
      <c r="F500" s="358">
        <f t="shared" si="4"/>
        <v>16</v>
      </c>
      <c r="G500" s="358">
        <f t="shared" si="4"/>
        <v>11</v>
      </c>
      <c r="H500" s="358">
        <f t="shared" si="4"/>
        <v>0</v>
      </c>
      <c r="I500" s="366"/>
      <c r="Z500" s="370"/>
    </row>
    <row r="501" spans="1:26" s="369" customFormat="1" ht="12.6" customHeight="1" outlineLevel="1" x14ac:dyDescent="0.2">
      <c r="A501" s="359"/>
      <c r="B501" s="366">
        <v>2004</v>
      </c>
      <c r="C501" s="358">
        <f t="shared" si="4"/>
        <v>3</v>
      </c>
      <c r="D501" s="358">
        <f t="shared" si="4"/>
        <v>85</v>
      </c>
      <c r="E501" s="358">
        <f t="shared" si="4"/>
        <v>12</v>
      </c>
      <c r="F501" s="358">
        <f t="shared" si="4"/>
        <v>16</v>
      </c>
      <c r="G501" s="358">
        <f t="shared" si="4"/>
        <v>8</v>
      </c>
      <c r="H501" s="358">
        <f t="shared" si="4"/>
        <v>10</v>
      </c>
      <c r="I501" s="366"/>
      <c r="Z501" s="370"/>
    </row>
    <row r="502" spans="1:26" s="369" customFormat="1" ht="12.6" customHeight="1" outlineLevel="1" x14ac:dyDescent="0.2">
      <c r="A502" s="359"/>
      <c r="B502" s="366">
        <v>2005</v>
      </c>
      <c r="C502" s="358">
        <f t="shared" si="4"/>
        <v>3</v>
      </c>
      <c r="D502" s="358">
        <f t="shared" si="4"/>
        <v>85</v>
      </c>
      <c r="E502" s="358">
        <f t="shared" si="4"/>
        <v>12</v>
      </c>
      <c r="F502" s="358">
        <f t="shared" si="4"/>
        <v>32</v>
      </c>
      <c r="G502" s="358">
        <f t="shared" si="4"/>
        <v>8</v>
      </c>
      <c r="H502" s="358">
        <f t="shared" si="4"/>
        <v>10</v>
      </c>
      <c r="I502" s="366"/>
      <c r="Z502" s="370"/>
    </row>
    <row r="503" spans="1:26" s="367" customFormat="1" ht="12.6" customHeight="1" outlineLevel="1" x14ac:dyDescent="0.2">
      <c r="A503" s="359" t="s">
        <v>33</v>
      </c>
      <c r="B503" s="361">
        <v>2001</v>
      </c>
      <c r="C503" s="358">
        <f t="shared" ref="C503:H507" si="5">MIN(C488,C493,C498)</f>
        <v>3</v>
      </c>
      <c r="D503" s="358">
        <f t="shared" si="5"/>
        <v>145</v>
      </c>
      <c r="E503" s="358">
        <f t="shared" si="5"/>
        <v>12</v>
      </c>
      <c r="F503" s="358">
        <f t="shared" si="5"/>
        <v>33</v>
      </c>
      <c r="G503" s="358">
        <f t="shared" si="5"/>
        <v>1</v>
      </c>
      <c r="H503" s="358">
        <f t="shared" si="5"/>
        <v>0</v>
      </c>
      <c r="I503" s="361"/>
      <c r="Z503" s="368"/>
    </row>
    <row r="504" spans="1:26" s="367" customFormat="1" ht="12.6" customHeight="1" outlineLevel="1" x14ac:dyDescent="0.2">
      <c r="A504" s="359" t="s">
        <v>33</v>
      </c>
      <c r="B504" s="361">
        <v>2002</v>
      </c>
      <c r="C504" s="358">
        <f t="shared" si="5"/>
        <v>4</v>
      </c>
      <c r="D504" s="358">
        <f t="shared" si="5"/>
        <v>147</v>
      </c>
      <c r="E504" s="358">
        <f t="shared" si="5"/>
        <v>12</v>
      </c>
      <c r="F504" s="358">
        <f t="shared" si="5"/>
        <v>15</v>
      </c>
      <c r="G504" s="358">
        <f t="shared" si="5"/>
        <v>1</v>
      </c>
      <c r="H504" s="358">
        <f t="shared" si="5"/>
        <v>0</v>
      </c>
      <c r="I504" s="361"/>
      <c r="Z504" s="368"/>
    </row>
    <row r="505" spans="1:26" s="367" customFormat="1" ht="12.6" customHeight="1" outlineLevel="1" x14ac:dyDescent="0.2">
      <c r="A505" s="359" t="s">
        <v>33</v>
      </c>
      <c r="B505" s="361">
        <v>2003</v>
      </c>
      <c r="C505" s="358">
        <f t="shared" si="5"/>
        <v>3</v>
      </c>
      <c r="D505" s="358">
        <f t="shared" si="5"/>
        <v>79</v>
      </c>
      <c r="E505" s="358">
        <f t="shared" si="5"/>
        <v>1</v>
      </c>
      <c r="F505" s="358">
        <f t="shared" si="5"/>
        <v>11</v>
      </c>
      <c r="G505" s="358">
        <f t="shared" si="5"/>
        <v>0</v>
      </c>
      <c r="H505" s="358">
        <f t="shared" si="5"/>
        <v>0</v>
      </c>
      <c r="I505" s="361"/>
      <c r="Z505" s="368"/>
    </row>
    <row r="506" spans="1:26" s="367" customFormat="1" ht="12.6" customHeight="1" outlineLevel="1" x14ac:dyDescent="0.2">
      <c r="A506" s="359" t="s">
        <v>33</v>
      </c>
      <c r="B506" s="361">
        <v>2004</v>
      </c>
      <c r="C506" s="358">
        <f t="shared" si="5"/>
        <v>3</v>
      </c>
      <c r="D506" s="358">
        <f t="shared" si="5"/>
        <v>85</v>
      </c>
      <c r="E506" s="358">
        <f t="shared" si="5"/>
        <v>1</v>
      </c>
      <c r="F506" s="358">
        <f t="shared" si="5"/>
        <v>10</v>
      </c>
      <c r="G506" s="358">
        <f t="shared" si="5"/>
        <v>1</v>
      </c>
      <c r="H506" s="358">
        <f t="shared" si="5"/>
        <v>5</v>
      </c>
      <c r="I506" s="361"/>
      <c r="Z506" s="368"/>
    </row>
    <row r="507" spans="1:26" s="367" customFormat="1" ht="12.6" customHeight="1" outlineLevel="1" x14ac:dyDescent="0.2">
      <c r="A507" s="359" t="s">
        <v>33</v>
      </c>
      <c r="B507" s="361">
        <v>2005</v>
      </c>
      <c r="C507" s="358">
        <f t="shared" si="5"/>
        <v>3</v>
      </c>
      <c r="D507" s="358">
        <f t="shared" si="5"/>
        <v>85</v>
      </c>
      <c r="E507" s="358">
        <f t="shared" si="5"/>
        <v>1</v>
      </c>
      <c r="F507" s="358">
        <f t="shared" si="5"/>
        <v>10</v>
      </c>
      <c r="G507" s="358">
        <f t="shared" si="5"/>
        <v>2</v>
      </c>
      <c r="H507" s="358">
        <f t="shared" si="5"/>
        <v>10</v>
      </c>
      <c r="I507" s="361"/>
      <c r="Z507" s="368"/>
    </row>
    <row r="508" spans="1:26" s="364" customFormat="1" ht="12.6" customHeight="1" outlineLevel="1" x14ac:dyDescent="0.2">
      <c r="A508" s="359" t="s">
        <v>34</v>
      </c>
      <c r="B508" s="366">
        <v>2001</v>
      </c>
      <c r="C508" s="358">
        <f t="shared" ref="C508:H512" si="6">MAX(C22,C27,C32,C37,C42,C47,C52,C57,C72,C77,C82,C87,C92,C97,C102,C112,C117,C122,C127,C132,C137,C142,C147,C152,C162,C167,C172,C177,C182,C187)</f>
        <v>41</v>
      </c>
      <c r="D508" s="358">
        <f t="shared" si="6"/>
        <v>1578</v>
      </c>
      <c r="E508" s="358">
        <f t="shared" si="6"/>
        <v>971</v>
      </c>
      <c r="F508" s="358">
        <f t="shared" si="6"/>
        <v>912</v>
      </c>
      <c r="G508" s="358">
        <f t="shared" si="6"/>
        <v>103</v>
      </c>
      <c r="H508" s="358">
        <f t="shared" si="6"/>
        <v>0</v>
      </c>
      <c r="I508" s="366"/>
      <c r="Z508" s="365"/>
    </row>
    <row r="509" spans="1:26" s="364" customFormat="1" ht="12.6" customHeight="1" outlineLevel="1" x14ac:dyDescent="0.2">
      <c r="A509" s="359"/>
      <c r="B509" s="366">
        <v>2002</v>
      </c>
      <c r="C509" s="358">
        <f t="shared" si="6"/>
        <v>38</v>
      </c>
      <c r="D509" s="358">
        <f t="shared" si="6"/>
        <v>1623</v>
      </c>
      <c r="E509" s="358">
        <f t="shared" si="6"/>
        <v>972</v>
      </c>
      <c r="F509" s="358">
        <f t="shared" si="6"/>
        <v>889</v>
      </c>
      <c r="G509" s="358">
        <f t="shared" si="6"/>
        <v>99</v>
      </c>
      <c r="H509" s="358">
        <f t="shared" si="6"/>
        <v>0</v>
      </c>
      <c r="I509" s="366"/>
      <c r="Z509" s="365"/>
    </row>
    <row r="510" spans="1:26" s="364" customFormat="1" ht="12.6" customHeight="1" outlineLevel="1" x14ac:dyDescent="0.2">
      <c r="A510" s="359"/>
      <c r="B510" s="366">
        <v>2003</v>
      </c>
      <c r="C510" s="358">
        <f t="shared" si="6"/>
        <v>40</v>
      </c>
      <c r="D510" s="358">
        <f t="shared" si="6"/>
        <v>1595</v>
      </c>
      <c r="E510" s="358">
        <f t="shared" si="6"/>
        <v>971</v>
      </c>
      <c r="F510" s="358">
        <f t="shared" si="6"/>
        <v>882</v>
      </c>
      <c r="G510" s="358">
        <f t="shared" si="6"/>
        <v>98</v>
      </c>
      <c r="H510" s="358">
        <f t="shared" si="6"/>
        <v>0</v>
      </c>
      <c r="I510" s="366"/>
      <c r="Z510" s="365"/>
    </row>
    <row r="511" spans="1:26" s="364" customFormat="1" ht="12.6" customHeight="1" outlineLevel="1" x14ac:dyDescent="0.2">
      <c r="A511" s="359"/>
      <c r="B511" s="366">
        <v>2004</v>
      </c>
      <c r="C511" s="358">
        <f t="shared" si="6"/>
        <v>38</v>
      </c>
      <c r="D511" s="358">
        <f t="shared" si="6"/>
        <v>1547</v>
      </c>
      <c r="E511" s="358">
        <f t="shared" si="6"/>
        <v>949</v>
      </c>
      <c r="F511" s="358">
        <f t="shared" si="6"/>
        <v>830</v>
      </c>
      <c r="G511" s="358">
        <f t="shared" si="6"/>
        <v>128</v>
      </c>
      <c r="H511" s="358">
        <f t="shared" si="6"/>
        <v>211</v>
      </c>
      <c r="I511" s="366"/>
      <c r="Z511" s="365"/>
    </row>
    <row r="512" spans="1:26" s="364" customFormat="1" ht="12.6" customHeight="1" outlineLevel="1" x14ac:dyDescent="0.2">
      <c r="A512" s="359"/>
      <c r="B512" s="366">
        <v>2005</v>
      </c>
      <c r="C512" s="358">
        <f t="shared" si="6"/>
        <v>37</v>
      </c>
      <c r="D512" s="358">
        <f t="shared" si="6"/>
        <v>1580</v>
      </c>
      <c r="E512" s="358">
        <f t="shared" si="6"/>
        <v>953</v>
      </c>
      <c r="F512" s="358">
        <f t="shared" si="6"/>
        <v>733</v>
      </c>
      <c r="G512" s="358">
        <f t="shared" si="6"/>
        <v>40</v>
      </c>
      <c r="H512" s="358">
        <f t="shared" si="6"/>
        <v>211</v>
      </c>
      <c r="I512" s="366"/>
      <c r="Z512" s="365"/>
    </row>
    <row r="513" spans="1:26" s="364" customFormat="1" ht="12.6" customHeight="1" outlineLevel="1" x14ac:dyDescent="0.2">
      <c r="A513" s="359" t="s">
        <v>34</v>
      </c>
      <c r="B513" s="366">
        <v>2001</v>
      </c>
      <c r="C513" s="358">
        <f t="shared" ref="C513:H517" si="7">MAX(C192,C207,C212,C217,C222,C227,C232,C237,C242,C247,C252,C257,C267,C272,C277,C282,C287,C292,C297,C302,C307,C312,C317,C322,C327,C342,C347,C352,C357,C362)</f>
        <v>34</v>
      </c>
      <c r="D513" s="358">
        <f t="shared" si="7"/>
        <v>1159</v>
      </c>
      <c r="E513" s="358">
        <f t="shared" si="7"/>
        <v>497</v>
      </c>
      <c r="F513" s="358">
        <f t="shared" si="7"/>
        <v>768</v>
      </c>
      <c r="G513" s="358">
        <f t="shared" si="7"/>
        <v>45</v>
      </c>
      <c r="H513" s="358">
        <f t="shared" si="7"/>
        <v>0</v>
      </c>
      <c r="I513" s="366"/>
      <c r="Z513" s="365"/>
    </row>
    <row r="514" spans="1:26" s="364" customFormat="1" ht="12.6" customHeight="1" outlineLevel="1" x14ac:dyDescent="0.2">
      <c r="A514" s="359"/>
      <c r="B514" s="366">
        <v>2002</v>
      </c>
      <c r="C514" s="358">
        <f t="shared" si="7"/>
        <v>36</v>
      </c>
      <c r="D514" s="358">
        <f t="shared" si="7"/>
        <v>1167</v>
      </c>
      <c r="E514" s="358">
        <f t="shared" si="7"/>
        <v>462</v>
      </c>
      <c r="F514" s="358">
        <f t="shared" si="7"/>
        <v>731</v>
      </c>
      <c r="G514" s="358">
        <f t="shared" si="7"/>
        <v>45</v>
      </c>
      <c r="H514" s="358">
        <f t="shared" si="7"/>
        <v>0</v>
      </c>
      <c r="I514" s="366"/>
      <c r="Z514" s="365"/>
    </row>
    <row r="515" spans="1:26" s="364" customFormat="1" ht="12.6" customHeight="1" outlineLevel="1" x14ac:dyDescent="0.2">
      <c r="A515" s="359"/>
      <c r="B515" s="366">
        <v>2003</v>
      </c>
      <c r="C515" s="358">
        <f t="shared" si="7"/>
        <v>42</v>
      </c>
      <c r="D515" s="358">
        <f t="shared" si="7"/>
        <v>1305</v>
      </c>
      <c r="E515" s="358">
        <f t="shared" si="7"/>
        <v>467</v>
      </c>
      <c r="F515" s="358">
        <f t="shared" si="7"/>
        <v>771</v>
      </c>
      <c r="G515" s="358">
        <f t="shared" si="7"/>
        <v>47</v>
      </c>
      <c r="H515" s="358">
        <f t="shared" si="7"/>
        <v>0</v>
      </c>
      <c r="I515" s="366"/>
      <c r="Z515" s="365"/>
    </row>
    <row r="516" spans="1:26" s="364" customFormat="1" ht="12.6" customHeight="1" outlineLevel="1" x14ac:dyDescent="0.2">
      <c r="A516" s="359"/>
      <c r="B516" s="366">
        <v>2004</v>
      </c>
      <c r="C516" s="358">
        <f t="shared" si="7"/>
        <v>43</v>
      </c>
      <c r="D516" s="358">
        <f t="shared" si="7"/>
        <v>1310</v>
      </c>
      <c r="E516" s="358">
        <f t="shared" si="7"/>
        <v>573</v>
      </c>
      <c r="F516" s="358">
        <f t="shared" si="7"/>
        <v>669</v>
      </c>
      <c r="G516" s="358">
        <f t="shared" si="7"/>
        <v>45</v>
      </c>
      <c r="H516" s="358">
        <f t="shared" si="7"/>
        <v>91</v>
      </c>
      <c r="I516" s="366"/>
      <c r="Z516" s="365"/>
    </row>
    <row r="517" spans="1:26" s="364" customFormat="1" ht="12.6" customHeight="1" outlineLevel="1" x14ac:dyDescent="0.2">
      <c r="A517" s="359"/>
      <c r="B517" s="366">
        <v>2005</v>
      </c>
      <c r="C517" s="358">
        <f t="shared" si="7"/>
        <v>42</v>
      </c>
      <c r="D517" s="358">
        <f t="shared" si="7"/>
        <v>1354</v>
      </c>
      <c r="E517" s="358">
        <f t="shared" si="7"/>
        <v>561</v>
      </c>
      <c r="F517" s="358">
        <f t="shared" si="7"/>
        <v>661</v>
      </c>
      <c r="G517" s="358">
        <f t="shared" si="7"/>
        <v>80</v>
      </c>
      <c r="H517" s="358">
        <f t="shared" si="7"/>
        <v>117</v>
      </c>
      <c r="I517" s="366"/>
      <c r="Z517" s="365"/>
    </row>
    <row r="518" spans="1:26" s="364" customFormat="1" ht="12.6" customHeight="1" outlineLevel="1" x14ac:dyDescent="0.2">
      <c r="A518" s="359" t="s">
        <v>34</v>
      </c>
      <c r="B518" s="366">
        <v>2001</v>
      </c>
      <c r="C518" s="358">
        <f t="shared" ref="C518:H522" si="8">MAX(C367,C372,C377,C382,C387,C392,C397,C402,C412,C417,C422,C427,C432,C437,C442,C447,C452,C457,C462)</f>
        <v>55</v>
      </c>
      <c r="D518" s="358">
        <f t="shared" si="8"/>
        <v>2004</v>
      </c>
      <c r="E518" s="358">
        <f t="shared" si="8"/>
        <v>460</v>
      </c>
      <c r="F518" s="358">
        <f t="shared" si="8"/>
        <v>1276</v>
      </c>
      <c r="G518" s="358">
        <f t="shared" si="8"/>
        <v>39</v>
      </c>
      <c r="H518" s="358">
        <f t="shared" si="8"/>
        <v>0</v>
      </c>
      <c r="I518" s="366"/>
      <c r="Z518" s="365"/>
    </row>
    <row r="519" spans="1:26" s="364" customFormat="1" ht="12.6" customHeight="1" outlineLevel="1" x14ac:dyDescent="0.2">
      <c r="A519" s="359"/>
      <c r="B519" s="366">
        <v>2002</v>
      </c>
      <c r="C519" s="358">
        <f t="shared" si="8"/>
        <v>59</v>
      </c>
      <c r="D519" s="358">
        <f t="shared" si="8"/>
        <v>1977</v>
      </c>
      <c r="E519" s="358">
        <f t="shared" si="8"/>
        <v>451</v>
      </c>
      <c r="F519" s="358">
        <f t="shared" si="8"/>
        <v>1156</v>
      </c>
      <c r="G519" s="358">
        <f t="shared" si="8"/>
        <v>28</v>
      </c>
      <c r="H519" s="358">
        <f t="shared" si="8"/>
        <v>0</v>
      </c>
      <c r="I519" s="366"/>
      <c r="Z519" s="365"/>
    </row>
    <row r="520" spans="1:26" s="364" customFormat="1" ht="12.6" customHeight="1" outlineLevel="1" x14ac:dyDescent="0.2">
      <c r="A520" s="359"/>
      <c r="B520" s="366">
        <v>2003</v>
      </c>
      <c r="C520" s="358">
        <f t="shared" si="8"/>
        <v>70</v>
      </c>
      <c r="D520" s="358">
        <f t="shared" si="8"/>
        <v>2038</v>
      </c>
      <c r="E520" s="358">
        <f t="shared" si="8"/>
        <v>491</v>
      </c>
      <c r="F520" s="358">
        <f t="shared" si="8"/>
        <v>1258</v>
      </c>
      <c r="G520" s="358">
        <f t="shared" si="8"/>
        <v>37</v>
      </c>
      <c r="H520" s="358">
        <f t="shared" si="8"/>
        <v>0</v>
      </c>
      <c r="I520" s="366"/>
      <c r="Z520" s="365"/>
    </row>
    <row r="521" spans="1:26" s="364" customFormat="1" ht="12.6" customHeight="1" outlineLevel="1" x14ac:dyDescent="0.2">
      <c r="A521" s="359"/>
      <c r="B521" s="366">
        <v>2004</v>
      </c>
      <c r="C521" s="358">
        <f t="shared" si="8"/>
        <v>62</v>
      </c>
      <c r="D521" s="358">
        <f t="shared" si="8"/>
        <v>1961</v>
      </c>
      <c r="E521" s="358">
        <f t="shared" si="8"/>
        <v>512</v>
      </c>
      <c r="F521" s="358">
        <f t="shared" si="8"/>
        <v>1123</v>
      </c>
      <c r="G521" s="358">
        <f t="shared" si="8"/>
        <v>20</v>
      </c>
      <c r="H521" s="358">
        <f t="shared" si="8"/>
        <v>41</v>
      </c>
      <c r="I521" s="366"/>
      <c r="Z521" s="365"/>
    </row>
    <row r="522" spans="1:26" s="364" customFormat="1" ht="12.6" customHeight="1" outlineLevel="1" x14ac:dyDescent="0.2">
      <c r="A522" s="359"/>
      <c r="B522" s="366">
        <v>2005</v>
      </c>
      <c r="C522" s="358">
        <f t="shared" si="8"/>
        <v>71</v>
      </c>
      <c r="D522" s="358">
        <f t="shared" si="8"/>
        <v>2069</v>
      </c>
      <c r="E522" s="358">
        <f t="shared" si="8"/>
        <v>529</v>
      </c>
      <c r="F522" s="358">
        <f t="shared" si="8"/>
        <v>1172</v>
      </c>
      <c r="G522" s="358">
        <f t="shared" si="8"/>
        <v>40</v>
      </c>
      <c r="H522" s="358">
        <f t="shared" si="8"/>
        <v>75</v>
      </c>
      <c r="I522" s="366"/>
      <c r="Z522" s="365"/>
    </row>
    <row r="523" spans="1:26" s="362" customFormat="1" ht="12.6" customHeight="1" outlineLevel="1" x14ac:dyDescent="0.2">
      <c r="A523" s="359" t="s">
        <v>34</v>
      </c>
      <c r="B523" s="361">
        <v>2001</v>
      </c>
      <c r="C523" s="358">
        <f t="shared" ref="C523:H527" si="9">MAX(C508,C513,C518)</f>
        <v>55</v>
      </c>
      <c r="D523" s="358">
        <f t="shared" si="9"/>
        <v>2004</v>
      </c>
      <c r="E523" s="358">
        <f t="shared" si="9"/>
        <v>971</v>
      </c>
      <c r="F523" s="358">
        <f t="shared" si="9"/>
        <v>1276</v>
      </c>
      <c r="G523" s="358">
        <f t="shared" si="9"/>
        <v>103</v>
      </c>
      <c r="H523" s="358">
        <f t="shared" si="9"/>
        <v>0</v>
      </c>
      <c r="I523" s="361"/>
      <c r="Z523" s="363"/>
    </row>
    <row r="524" spans="1:26" s="362" customFormat="1" ht="12.6" customHeight="1" outlineLevel="1" x14ac:dyDescent="0.2">
      <c r="A524" s="359" t="s">
        <v>34</v>
      </c>
      <c r="B524" s="361">
        <v>2002</v>
      </c>
      <c r="C524" s="358">
        <f t="shared" si="9"/>
        <v>59</v>
      </c>
      <c r="D524" s="358">
        <f t="shared" si="9"/>
        <v>1977</v>
      </c>
      <c r="E524" s="358">
        <f t="shared" si="9"/>
        <v>972</v>
      </c>
      <c r="F524" s="358">
        <f t="shared" si="9"/>
        <v>1156</v>
      </c>
      <c r="G524" s="358">
        <f t="shared" si="9"/>
        <v>99</v>
      </c>
      <c r="H524" s="358">
        <f t="shared" si="9"/>
        <v>0</v>
      </c>
      <c r="I524" s="361"/>
      <c r="Z524" s="363"/>
    </row>
    <row r="525" spans="1:26" s="362" customFormat="1" ht="12.6" customHeight="1" outlineLevel="1" x14ac:dyDescent="0.2">
      <c r="A525" s="359" t="s">
        <v>34</v>
      </c>
      <c r="B525" s="361">
        <v>2003</v>
      </c>
      <c r="C525" s="358">
        <f t="shared" si="9"/>
        <v>70</v>
      </c>
      <c r="D525" s="358">
        <f t="shared" si="9"/>
        <v>2038</v>
      </c>
      <c r="E525" s="358">
        <f t="shared" si="9"/>
        <v>971</v>
      </c>
      <c r="F525" s="358">
        <f t="shared" si="9"/>
        <v>1258</v>
      </c>
      <c r="G525" s="358">
        <f t="shared" si="9"/>
        <v>98</v>
      </c>
      <c r="H525" s="358">
        <f t="shared" si="9"/>
        <v>0</v>
      </c>
      <c r="I525" s="361"/>
      <c r="Z525" s="363"/>
    </row>
    <row r="526" spans="1:26" s="362" customFormat="1" ht="12.6" customHeight="1" outlineLevel="1" x14ac:dyDescent="0.2">
      <c r="A526" s="359" t="s">
        <v>34</v>
      </c>
      <c r="B526" s="361">
        <v>2004</v>
      </c>
      <c r="C526" s="358">
        <f t="shared" si="9"/>
        <v>62</v>
      </c>
      <c r="D526" s="358">
        <f t="shared" si="9"/>
        <v>1961</v>
      </c>
      <c r="E526" s="358">
        <f t="shared" si="9"/>
        <v>949</v>
      </c>
      <c r="F526" s="358">
        <f t="shared" si="9"/>
        <v>1123</v>
      </c>
      <c r="G526" s="358">
        <f t="shared" si="9"/>
        <v>128</v>
      </c>
      <c r="H526" s="358">
        <f t="shared" si="9"/>
        <v>211</v>
      </c>
      <c r="I526" s="361"/>
      <c r="Z526" s="363"/>
    </row>
    <row r="527" spans="1:26" s="362" customFormat="1" ht="12.6" customHeight="1" outlineLevel="1" x14ac:dyDescent="0.2">
      <c r="A527" s="359" t="s">
        <v>34</v>
      </c>
      <c r="B527" s="361">
        <v>2005</v>
      </c>
      <c r="C527" s="358">
        <f t="shared" si="9"/>
        <v>71</v>
      </c>
      <c r="D527" s="358">
        <f t="shared" si="9"/>
        <v>2069</v>
      </c>
      <c r="E527" s="358">
        <f t="shared" si="9"/>
        <v>953</v>
      </c>
      <c r="F527" s="358">
        <f t="shared" si="9"/>
        <v>1172</v>
      </c>
      <c r="G527" s="358">
        <f t="shared" si="9"/>
        <v>80</v>
      </c>
      <c r="H527" s="358">
        <f t="shared" si="9"/>
        <v>211</v>
      </c>
      <c r="I527" s="361"/>
      <c r="Z527" s="363"/>
    </row>
    <row r="528" spans="1:26" ht="12.6" customHeight="1" outlineLevel="1" x14ac:dyDescent="0.2">
      <c r="A528" s="359"/>
      <c r="B528" s="358"/>
      <c r="C528" s="358"/>
      <c r="D528" s="358"/>
      <c r="E528" s="358"/>
      <c r="F528" s="358"/>
      <c r="G528" s="358"/>
      <c r="H528" s="358"/>
      <c r="I528" s="358"/>
    </row>
    <row r="529" spans="1:26" ht="12.6" customHeight="1" outlineLevel="1" x14ac:dyDescent="0.2">
      <c r="A529" s="359"/>
      <c r="B529" s="358"/>
      <c r="C529" s="358"/>
      <c r="D529" s="358"/>
      <c r="E529" s="358"/>
      <c r="F529" s="358"/>
      <c r="G529" s="358"/>
      <c r="H529" s="358"/>
      <c r="I529" s="358"/>
    </row>
    <row r="530" spans="1:26" ht="12.6" customHeight="1" outlineLevel="1" x14ac:dyDescent="0.2">
      <c r="A530" s="359"/>
      <c r="B530" s="358"/>
      <c r="C530" s="358"/>
      <c r="D530" s="358"/>
      <c r="E530" s="358"/>
      <c r="F530" s="358"/>
      <c r="G530" s="358"/>
      <c r="H530" s="358"/>
      <c r="I530" s="358"/>
    </row>
    <row r="531" spans="1:26" ht="12.6" customHeight="1" outlineLevel="1" x14ac:dyDescent="0.2">
      <c r="A531" s="359"/>
      <c r="B531" s="358"/>
      <c r="C531" s="358"/>
      <c r="D531" s="358"/>
      <c r="E531" s="358"/>
      <c r="F531" s="358"/>
      <c r="G531" s="358"/>
      <c r="H531" s="358"/>
      <c r="I531" s="358"/>
    </row>
    <row r="532" spans="1:26" ht="12.6" customHeight="1" outlineLevel="1" x14ac:dyDescent="0.2">
      <c r="A532" s="359"/>
      <c r="B532" s="361">
        <v>2001</v>
      </c>
      <c r="C532" s="358">
        <f t="shared" ref="C532:H536" si="10">C7-SUM(C407,C337,C332,C262,C202,C197,C157,C107,C67,C62,C17,C12)/2</f>
        <v>-19</v>
      </c>
      <c r="D532" s="358">
        <f t="shared" si="10"/>
        <v>-63</v>
      </c>
      <c r="E532" s="358">
        <f t="shared" si="10"/>
        <v>287</v>
      </c>
      <c r="F532" s="358">
        <f t="shared" si="10"/>
        <v>-167.5</v>
      </c>
      <c r="G532" s="358">
        <f t="shared" si="10"/>
        <v>-30.5</v>
      </c>
      <c r="H532" s="358" t="e">
        <f t="shared" si="10"/>
        <v>#VALUE!</v>
      </c>
      <c r="I532" s="361"/>
      <c r="Z532" s="360"/>
    </row>
    <row r="533" spans="1:26" ht="12.6" customHeight="1" outlineLevel="1" x14ac:dyDescent="0.2">
      <c r="A533" s="359"/>
      <c r="B533" s="361">
        <v>2002</v>
      </c>
      <c r="C533" s="358">
        <f t="shared" si="10"/>
        <v>-79.5</v>
      </c>
      <c r="D533" s="358">
        <f t="shared" si="10"/>
        <v>-2776.5</v>
      </c>
      <c r="E533" s="358">
        <f t="shared" si="10"/>
        <v>-1137</v>
      </c>
      <c r="F533" s="358">
        <f t="shared" si="10"/>
        <v>0</v>
      </c>
      <c r="G533" s="358">
        <f t="shared" si="10"/>
        <v>0</v>
      </c>
      <c r="H533" s="358" t="e">
        <f t="shared" si="10"/>
        <v>#VALUE!</v>
      </c>
      <c r="I533" s="361"/>
      <c r="Z533" s="360"/>
    </row>
    <row r="534" spans="1:26" ht="12.6" customHeight="1" outlineLevel="1" x14ac:dyDescent="0.2">
      <c r="A534" s="359"/>
      <c r="B534" s="361">
        <v>2003</v>
      </c>
      <c r="C534" s="358">
        <f t="shared" si="10"/>
        <v>11.5</v>
      </c>
      <c r="D534" s="358">
        <f t="shared" si="10"/>
        <v>282</v>
      </c>
      <c r="E534" s="358">
        <f t="shared" si="10"/>
        <v>0</v>
      </c>
      <c r="F534" s="358">
        <f t="shared" si="10"/>
        <v>0</v>
      </c>
      <c r="G534" s="358">
        <f t="shared" si="10"/>
        <v>0</v>
      </c>
      <c r="H534" s="358" t="e">
        <f t="shared" si="10"/>
        <v>#VALUE!</v>
      </c>
      <c r="I534" s="361"/>
      <c r="Z534" s="360"/>
    </row>
    <row r="535" spans="1:26" ht="12.6" customHeight="1" outlineLevel="1" x14ac:dyDescent="0.2">
      <c r="A535" s="359"/>
      <c r="B535" s="361">
        <v>2004</v>
      </c>
      <c r="C535" s="358">
        <f t="shared" si="10"/>
        <v>0</v>
      </c>
      <c r="D535" s="358">
        <f t="shared" si="10"/>
        <v>0</v>
      </c>
      <c r="E535" s="358">
        <f t="shared" si="10"/>
        <v>0</v>
      </c>
      <c r="F535" s="358">
        <f t="shared" si="10"/>
        <v>0</v>
      </c>
      <c r="G535" s="358">
        <f t="shared" si="10"/>
        <v>12</v>
      </c>
      <c r="H535" s="358">
        <f t="shared" si="10"/>
        <v>12</v>
      </c>
      <c r="I535" s="361"/>
      <c r="Z535" s="360"/>
    </row>
    <row r="536" spans="1:26" ht="12.6" customHeight="1" outlineLevel="1" x14ac:dyDescent="0.2">
      <c r="A536" s="359"/>
      <c r="B536" s="361">
        <v>2005</v>
      </c>
      <c r="C536" s="358">
        <f t="shared" si="10"/>
        <v>-9</v>
      </c>
      <c r="D536" s="358">
        <f t="shared" si="10"/>
        <v>0</v>
      </c>
      <c r="E536" s="358">
        <f t="shared" si="10"/>
        <v>150</v>
      </c>
      <c r="F536" s="358">
        <f t="shared" si="10"/>
        <v>0</v>
      </c>
      <c r="G536" s="358">
        <f t="shared" si="10"/>
        <v>-103</v>
      </c>
      <c r="H536" s="358">
        <f t="shared" si="10"/>
        <v>354</v>
      </c>
      <c r="I536" s="361"/>
      <c r="Z536" s="360"/>
    </row>
    <row r="537" spans="1:26" ht="12.6" customHeight="1" outlineLevel="1" x14ac:dyDescent="0.2">
      <c r="A537" s="359"/>
      <c r="B537" s="358"/>
      <c r="C537" s="358"/>
      <c r="D537" s="358"/>
      <c r="E537" s="358"/>
      <c r="F537" s="358"/>
      <c r="G537" s="358"/>
      <c r="H537" s="358"/>
      <c r="I537" s="358"/>
    </row>
    <row r="538" spans="1:26" ht="12.6" customHeight="1" collapsed="1" x14ac:dyDescent="0.2">
      <c r="A538" s="359"/>
      <c r="B538" s="358"/>
      <c r="C538" s="358"/>
      <c r="D538" s="358"/>
      <c r="E538" s="358"/>
      <c r="F538" s="358"/>
      <c r="G538" s="358"/>
      <c r="H538" s="358"/>
      <c r="I538" s="358"/>
    </row>
    <row r="539" spans="1:26" ht="12.6" customHeight="1" x14ac:dyDescent="0.2">
      <c r="A539" s="359"/>
      <c r="B539" s="358"/>
      <c r="C539" s="358"/>
      <c r="D539" s="358"/>
      <c r="E539" s="358"/>
      <c r="F539" s="358"/>
      <c r="G539" s="358"/>
      <c r="H539" s="358"/>
      <c r="I539" s="358"/>
    </row>
    <row r="540" spans="1:26" ht="12.6" customHeight="1" x14ac:dyDescent="0.2">
      <c r="A540" s="359"/>
      <c r="B540" s="358"/>
      <c r="C540" s="358"/>
      <c r="D540" s="358"/>
      <c r="E540" s="358"/>
      <c r="F540" s="358"/>
      <c r="G540" s="358"/>
      <c r="H540" s="358"/>
      <c r="I540" s="358"/>
    </row>
    <row r="541" spans="1:26" ht="12.6" customHeight="1" x14ac:dyDescent="0.2">
      <c r="A541" s="359"/>
      <c r="B541" s="358"/>
      <c r="C541" s="358"/>
      <c r="D541" s="358"/>
      <c r="E541" s="358"/>
      <c r="F541" s="358"/>
      <c r="G541" s="358"/>
      <c r="H541" s="358"/>
      <c r="I541" s="358"/>
    </row>
    <row r="542" spans="1:26" ht="12.6" customHeight="1" x14ac:dyDescent="0.2">
      <c r="A542" s="359"/>
      <c r="B542" s="358"/>
      <c r="C542" s="358"/>
      <c r="D542" s="358"/>
      <c r="E542" s="358"/>
      <c r="F542" s="358"/>
      <c r="G542" s="358"/>
      <c r="H542" s="358"/>
      <c r="I542" s="358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3">
    <mergeCell ref="I4:I6"/>
    <mergeCell ref="A4:A6"/>
    <mergeCell ref="B4:B6"/>
    <mergeCell ref="C4:C5"/>
    <mergeCell ref="D4:D5"/>
    <mergeCell ref="E4:H4"/>
    <mergeCell ref="AC4:AG4"/>
    <mergeCell ref="J4:J5"/>
    <mergeCell ref="K4:K5"/>
    <mergeCell ref="L4:P4"/>
    <mergeCell ref="Z4:Z6"/>
    <mergeCell ref="AA4:AA5"/>
    <mergeCell ref="AB4:AB5"/>
  </mergeCells>
  <hyperlinks>
    <hyperlink ref="H469" r:id="rId4" location="!/view/sk/VBD_SK_WIN/so3005rr/v_so3005rr_00_00_00_sk"/>
    <hyperlink ref="M2" location="'Obsah_ Contents'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Obsah_ Contents</vt:lpstr>
      <vt:lpstr>T7_1</vt:lpstr>
      <vt:lpstr>T7_2</vt:lpstr>
      <vt:lpstr>T7_3</vt:lpstr>
      <vt:lpstr>T7_4</vt:lpstr>
      <vt:lpstr>T7_5</vt:lpstr>
      <vt:lpstr>T7_1!Názvy_tlače</vt:lpstr>
      <vt:lpstr>T7_2!Názvy_tlače</vt:lpstr>
      <vt:lpstr>T7_3!Názvy_tlače</vt:lpstr>
      <vt:lpstr>T7_4!Názvy_tlače</vt:lpstr>
      <vt:lpstr>T7_5!Názvy_tlače</vt:lpstr>
      <vt:lpstr>T7_1!Oblasť_tlače</vt:lpstr>
      <vt:lpstr>T7_2!Oblasť_tlače</vt:lpstr>
      <vt:lpstr>T7_3!Oblasť_tlače</vt:lpstr>
      <vt:lpstr>T7_4!Oblasť_tlače</vt:lpstr>
      <vt:lpstr>T7_5!Oblasť_tlače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</dc:creator>
  <cp:lastModifiedBy>Čičváková Emília</cp:lastModifiedBy>
  <cp:lastPrinted>2024-04-12T09:08:19Z</cp:lastPrinted>
  <dcterms:created xsi:type="dcterms:W3CDTF">2013-03-27T08:19:00Z</dcterms:created>
  <dcterms:modified xsi:type="dcterms:W3CDTF">2024-04-12T09:25:10Z</dcterms:modified>
</cp:coreProperties>
</file>